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data01\Profils$\vincent.besancon\Desktop\"/>
    </mc:Choice>
  </mc:AlternateContent>
  <bookViews>
    <workbookView xWindow="0" yWindow="0" windowWidth="6375" windowHeight="1920" tabRatio="811" firstSheet="2" activeTab="2"/>
  </bookViews>
  <sheets>
    <sheet name="ANNUEL PREVISIONNEL" sheetId="48" state="hidden" r:id="rId1"/>
    <sheet name="ANNUEL REEL" sheetId="50" state="hidden" r:id="rId2"/>
    <sheet name="Période 1 - Paie Janvier" sheetId="47" r:id="rId3"/>
    <sheet name="Période 2 - Paie Février" sheetId="1" r:id="rId4"/>
    <sheet name="Période 3 - Paie Mars" sheetId="36" r:id="rId5"/>
    <sheet name="Période 4 - Paie Avril" sheetId="35" r:id="rId6"/>
    <sheet name="Période 5 - Paie Mai" sheetId="38" r:id="rId7"/>
    <sheet name="Période 6 - Paie Juin" sheetId="39" r:id="rId8"/>
    <sheet name="Période 7 - Paie Juillet" sheetId="40" r:id="rId9"/>
    <sheet name="Période 8 - Paie Août " sheetId="37" r:id="rId10"/>
    <sheet name="Période 9 - Paie Septembre" sheetId="43" r:id="rId11"/>
    <sheet name="Période 10 - Paie Octobre" sheetId="41" r:id="rId12"/>
    <sheet name="Période 11 - Paie Novembre" sheetId="42" r:id="rId13"/>
    <sheet name="Période 12 - Paie Décembre" sheetId="44" r:id="rId14"/>
    <sheet name="Periode 1bis - Paie Janv 2024" sheetId="49" r:id="rId15"/>
    <sheet name="EVP SOURCE" sheetId="33" state="hidden" r:id="rId16"/>
  </sheets>
  <definedNames>
    <definedName name="hj" localSheetId="1">'Période 2 - Paie Février'!#REF!</definedName>
    <definedName name="hj" localSheetId="2">'Période 1 - Paie Janvier'!#REF!</definedName>
    <definedName name="hj" localSheetId="11">'Période 10 - Paie Octobre'!#REF!</definedName>
    <definedName name="hj" localSheetId="12">'Période 11 - Paie Novembre'!#REF!</definedName>
    <definedName name="hj" localSheetId="13">'Période 12 - Paie Décembre'!#REF!</definedName>
    <definedName name="hj" localSheetId="14">'Periode 1bis - Paie Janv 2024'!#REF!</definedName>
    <definedName name="hj" localSheetId="4">'Période 3 - Paie Mars'!#REF!</definedName>
    <definedName name="hj" localSheetId="5">'Période 4 - Paie Avril'!#REF!</definedName>
    <definedName name="hj" localSheetId="6">'Période 5 - Paie Mai'!#REF!</definedName>
    <definedName name="hj" localSheetId="7">'Période 6 - Paie Juin'!#REF!</definedName>
    <definedName name="hj" localSheetId="8">'Période 7 - Paie Juillet'!#REF!</definedName>
    <definedName name="hj" localSheetId="9">'Période 8 - Paie Août '!#REF!</definedName>
    <definedName name="hj" localSheetId="10">'Période 9 - Paie Septembre'!#REF!</definedName>
    <definedName name="hj">'Période 2 - Paie Février'!#REF!</definedName>
    <definedName name="hl" localSheetId="1">'Période 2 - Paie Février'!#REF!</definedName>
    <definedName name="hl" localSheetId="2">'Période 1 - Paie Janvier'!#REF!</definedName>
    <definedName name="hl" localSheetId="11">'Période 10 - Paie Octobre'!#REF!</definedName>
    <definedName name="hl" localSheetId="12">'Période 11 - Paie Novembre'!#REF!</definedName>
    <definedName name="hl" localSheetId="13">'Période 12 - Paie Décembre'!#REF!</definedName>
    <definedName name="hl" localSheetId="14">'Periode 1bis - Paie Janv 2024'!#REF!</definedName>
    <definedName name="hl" localSheetId="4">'Période 3 - Paie Mars'!#REF!</definedName>
    <definedName name="hl" localSheetId="5">'Période 4 - Paie Avril'!#REF!</definedName>
    <definedName name="hl" localSheetId="6">'Période 5 - Paie Mai'!#REF!</definedName>
    <definedName name="hl" localSheetId="7">'Période 6 - Paie Juin'!#REF!</definedName>
    <definedName name="hl" localSheetId="8">'Période 7 - Paie Juillet'!#REF!</definedName>
    <definedName name="hl" localSheetId="9">'Période 8 - Paie Août '!#REF!</definedName>
    <definedName name="hl" localSheetId="10">'Période 9 - Paie Septembre'!#REF!</definedName>
    <definedName name="hl">'Période 2 - Paie Février'!#REF!</definedName>
    <definedName name="hma" localSheetId="1">'Période 2 - Paie Février'!#REF!</definedName>
    <definedName name="hma" localSheetId="2">'Période 1 - Paie Janvier'!#REF!</definedName>
    <definedName name="hma" localSheetId="11">'Période 10 - Paie Octobre'!#REF!</definedName>
    <definedName name="hma" localSheetId="12">'Période 11 - Paie Novembre'!#REF!</definedName>
    <definedName name="hma" localSheetId="13">'Période 12 - Paie Décembre'!#REF!</definedName>
    <definedName name="hma" localSheetId="14">'Periode 1bis - Paie Janv 2024'!#REF!</definedName>
    <definedName name="hma" localSheetId="4">'Période 3 - Paie Mars'!#REF!</definedName>
    <definedName name="hma" localSheetId="5">'Période 4 - Paie Avril'!#REF!</definedName>
    <definedName name="hma" localSheetId="6">'Période 5 - Paie Mai'!#REF!</definedName>
    <definedName name="hma" localSheetId="7">'Période 6 - Paie Juin'!#REF!</definedName>
    <definedName name="hma" localSheetId="8">'Période 7 - Paie Juillet'!#REF!</definedName>
    <definedName name="hma" localSheetId="9">'Période 8 - Paie Août '!#REF!</definedName>
    <definedName name="hma" localSheetId="10">'Période 9 - Paie Septembre'!#REF!</definedName>
    <definedName name="hma">'Période 2 - Paie Février'!#REF!</definedName>
    <definedName name="hme" localSheetId="1">'Période 2 - Paie Février'!#REF!</definedName>
    <definedName name="hme" localSheetId="2">'Période 1 - Paie Janvier'!#REF!</definedName>
    <definedName name="hme" localSheetId="11">'Période 10 - Paie Octobre'!#REF!</definedName>
    <definedName name="hme" localSheetId="12">'Période 11 - Paie Novembre'!#REF!</definedName>
    <definedName name="hme" localSheetId="13">'Période 12 - Paie Décembre'!#REF!</definedName>
    <definedName name="hme" localSheetId="14">'Periode 1bis - Paie Janv 2024'!#REF!</definedName>
    <definedName name="hme" localSheetId="4">'Période 3 - Paie Mars'!#REF!</definedName>
    <definedName name="hme" localSheetId="5">'Période 4 - Paie Avril'!#REF!</definedName>
    <definedName name="hme" localSheetId="6">'Période 5 - Paie Mai'!#REF!</definedName>
    <definedName name="hme" localSheetId="7">'Période 6 - Paie Juin'!#REF!</definedName>
    <definedName name="hme" localSheetId="8">'Période 7 - Paie Juillet'!#REF!</definedName>
    <definedName name="hme" localSheetId="9">'Période 8 - Paie Août '!#REF!</definedName>
    <definedName name="hme" localSheetId="10">'Période 9 - Paie Septembre'!#REF!</definedName>
    <definedName name="hme">'Période 2 - Paie Février'!#REF!</definedName>
    <definedName name="hv" localSheetId="1">'Période 2 - Paie Février'!#REF!</definedName>
    <definedName name="hv" localSheetId="2">'Période 1 - Paie Janvier'!#REF!</definedName>
    <definedName name="hv" localSheetId="11">'Période 10 - Paie Octobre'!#REF!</definedName>
    <definedName name="hv" localSheetId="12">'Période 11 - Paie Novembre'!#REF!</definedName>
    <definedName name="hv" localSheetId="13">'Période 12 - Paie Décembre'!#REF!</definedName>
    <definedName name="hv" localSheetId="14">'Periode 1bis - Paie Janv 2024'!#REF!</definedName>
    <definedName name="hv" localSheetId="4">'Période 3 - Paie Mars'!#REF!</definedName>
    <definedName name="hv" localSheetId="5">'Période 4 - Paie Avril'!#REF!</definedName>
    <definedName name="hv" localSheetId="6">'Période 5 - Paie Mai'!#REF!</definedName>
    <definedName name="hv" localSheetId="7">'Période 6 - Paie Juin'!#REF!</definedName>
    <definedName name="hv" localSheetId="8">'Période 7 - Paie Juillet'!#REF!</definedName>
    <definedName name="hv" localSheetId="9">'Période 8 - Paie Août '!#REF!</definedName>
    <definedName name="hv" localSheetId="10">'Période 9 - Paie Septembre'!#REF!</definedName>
    <definedName name="hv">'Période 2 - Paie Février'!#REF!</definedName>
    <definedName name="_xlnm.Print_Area" localSheetId="2">'Période 1 - Paie Janvier'!$A$1:$V$71</definedName>
    <definedName name="_xlnm.Print_Area" localSheetId="11">'Période 10 - Paie Octobre'!$A$1:$AB$66</definedName>
    <definedName name="_xlnm.Print_Area" localSheetId="12">'Période 11 - Paie Novembre'!$A$1:$AB$69</definedName>
    <definedName name="_xlnm.Print_Area" localSheetId="13">'Période 12 - Paie Décembre'!$A$1:$AB$70</definedName>
    <definedName name="_xlnm.Print_Area" localSheetId="14">'Periode 1bis - Paie Janv 2024'!$A$14:$AB$65</definedName>
    <definedName name="_xlnm.Print_Area" localSheetId="3">'Période 2 - Paie Février'!$A$1:$AB$70</definedName>
    <definedName name="_xlnm.Print_Area" localSheetId="4">'Période 3 - Paie Mars'!$A$1:$AB$70</definedName>
    <definedName name="_xlnm.Print_Area" localSheetId="5">'Période 4 - Paie Avril'!$A$1:$AB$72</definedName>
    <definedName name="_xlnm.Print_Area" localSheetId="6">'Période 5 - Paie Mai'!$A$1:$AB$72</definedName>
    <definedName name="_xlnm.Print_Area" localSheetId="7">'Période 6 - Paie Juin'!$A$1:$AB$75</definedName>
    <definedName name="_xlnm.Print_Area" localSheetId="8">'Période 7 - Paie Juillet'!$A$1:$AB$71</definedName>
    <definedName name="_xlnm.Print_Area" localSheetId="9">'Période 8 - Paie Août '!$A$1:$AB$67</definedName>
    <definedName name="_xlnm.Print_Area" localSheetId="10">'Période 9 - Paie Septembre'!$A$1:$AB$70</definedName>
  </definedNames>
  <calcPr calcId="162913"/>
</workbook>
</file>

<file path=xl/calcChain.xml><?xml version="1.0" encoding="utf-8"?>
<calcChain xmlns="http://schemas.openxmlformats.org/spreadsheetml/2006/main">
  <c r="B49" i="1" l="1"/>
  <c r="B48" i="1"/>
  <c r="O8" i="36"/>
  <c r="F10" i="36"/>
  <c r="O8" i="49"/>
  <c r="O8" i="44"/>
  <c r="O8" i="42"/>
  <c r="O8" i="41"/>
  <c r="O8" i="43"/>
  <c r="O8" i="37"/>
  <c r="O8" i="40"/>
  <c r="O8" i="39"/>
  <c r="O8" i="38"/>
  <c r="O8" i="35"/>
  <c r="O11" i="49"/>
  <c r="O11" i="44"/>
  <c r="O11" i="42"/>
  <c r="O11" i="41"/>
  <c r="O11" i="43"/>
  <c r="O11" i="37"/>
  <c r="O11" i="40"/>
  <c r="O11" i="39"/>
  <c r="O11" i="38"/>
  <c r="O11" i="35"/>
  <c r="O11" i="36"/>
  <c r="F52" i="47"/>
  <c r="D52" i="47"/>
  <c r="H48" i="49" l="1"/>
  <c r="I48" i="49"/>
  <c r="J48" i="49" s="1"/>
  <c r="K48" i="49"/>
  <c r="L48" i="49"/>
  <c r="D50" i="49"/>
  <c r="B21" i="49"/>
  <c r="B22" i="49" s="1"/>
  <c r="B23" i="49" s="1"/>
  <c r="B24" i="49" s="1"/>
  <c r="B25" i="49" s="1"/>
  <c r="B25" i="44"/>
  <c r="B21" i="41"/>
  <c r="B22" i="41" s="1"/>
  <c r="B23" i="41" s="1"/>
  <c r="B24" i="41" s="1"/>
  <c r="B25" i="41" s="1"/>
  <c r="L37" i="43"/>
  <c r="K37" i="43"/>
  <c r="J37" i="43"/>
  <c r="I37" i="43"/>
  <c r="H37" i="43"/>
  <c r="D54" i="43"/>
  <c r="B21" i="37"/>
  <c r="B22" i="37" s="1"/>
  <c r="B23" i="37" s="1"/>
  <c r="B24" i="37" s="1"/>
  <c r="B25" i="37" s="1"/>
  <c r="L53" i="40"/>
  <c r="K53" i="40"/>
  <c r="I53" i="40"/>
  <c r="J53" i="40" s="1"/>
  <c r="H53" i="40"/>
  <c r="H23" i="40"/>
  <c r="I23" i="40"/>
  <c r="J23" i="40" s="1"/>
  <c r="K23" i="40"/>
  <c r="L23" i="40"/>
  <c r="H24" i="40"/>
  <c r="J24" i="40" s="1"/>
  <c r="I24" i="40"/>
  <c r="K24" i="40"/>
  <c r="L24" i="40"/>
  <c r="L41" i="39"/>
  <c r="K41" i="39"/>
  <c r="I41" i="39"/>
  <c r="J41" i="39" s="1"/>
  <c r="H41" i="39"/>
  <c r="L30" i="39"/>
  <c r="K30" i="39"/>
  <c r="I30" i="39"/>
  <c r="J30" i="39" s="1"/>
  <c r="H30" i="39"/>
  <c r="L29" i="39"/>
  <c r="K29" i="39"/>
  <c r="I29" i="39"/>
  <c r="J29" i="39" s="1"/>
  <c r="H29" i="39"/>
  <c r="B25" i="38"/>
  <c r="B21" i="38"/>
  <c r="B22" i="38" s="1"/>
  <c r="B23" i="38" s="1"/>
  <c r="B24" i="38" s="1"/>
  <c r="B27" i="38" s="1"/>
  <c r="F54" i="35"/>
  <c r="D54" i="35"/>
  <c r="L53" i="35"/>
  <c r="K53" i="35"/>
  <c r="I53" i="35"/>
  <c r="J53" i="35" s="1"/>
  <c r="H53" i="35"/>
  <c r="B25" i="35"/>
  <c r="H22" i="35"/>
  <c r="I22" i="35"/>
  <c r="J22" i="35" s="1"/>
  <c r="K22" i="35"/>
  <c r="L22" i="35"/>
  <c r="H23" i="35"/>
  <c r="I23" i="35"/>
  <c r="K23" i="35"/>
  <c r="L23" i="35"/>
  <c r="D53" i="36"/>
  <c r="B43" i="36"/>
  <c r="H22" i="36"/>
  <c r="I22" i="36"/>
  <c r="J22" i="36" s="1"/>
  <c r="K22" i="36"/>
  <c r="L22" i="36"/>
  <c r="B31" i="1"/>
  <c r="B27" i="37" l="1"/>
  <c r="J23" i="35"/>
  <c r="F50" i="49"/>
  <c r="F54" i="44"/>
  <c r="D54" i="44"/>
  <c r="F52" i="42"/>
  <c r="D52" i="42"/>
  <c r="F49" i="41"/>
  <c r="D49" i="41"/>
  <c r="D51" i="37"/>
  <c r="D54" i="40"/>
  <c r="D59" i="39"/>
  <c r="D56" i="38"/>
  <c r="D52" i="1"/>
  <c r="H31" i="1"/>
  <c r="F52" i="1"/>
  <c r="O13" i="36" l="1"/>
  <c r="O13" i="35" s="1"/>
  <c r="O13" i="38" s="1"/>
  <c r="O13" i="39" s="1"/>
  <c r="O13" i="40" s="1"/>
  <c r="O13" i="37" s="1"/>
  <c r="O13" i="43" s="1"/>
  <c r="O13" i="41" s="1"/>
  <c r="O13" i="42" s="1"/>
  <c r="O13" i="44" s="1"/>
  <c r="O13" i="49" s="1"/>
  <c r="A10" i="36"/>
  <c r="A10" i="35" s="1"/>
  <c r="A10" i="38" s="1"/>
  <c r="A10" i="39" s="1"/>
  <c r="A10" i="40" s="1"/>
  <c r="A10" i="37" s="1"/>
  <c r="A10" i="43" s="1"/>
  <c r="A10" i="41" s="1"/>
  <c r="A10" i="42" s="1"/>
  <c r="A10" i="44" s="1"/>
  <c r="A10" i="49" s="1"/>
  <c r="O12" i="36"/>
  <c r="O12" i="35" s="1"/>
  <c r="O12" i="38" s="1"/>
  <c r="O12" i="39" s="1"/>
  <c r="O12" i="40" s="1"/>
  <c r="O12" i="37" s="1"/>
  <c r="O12" i="43" s="1"/>
  <c r="O12" i="41" s="1"/>
  <c r="O12" i="42" s="1"/>
  <c r="O12" i="44" s="1"/>
  <c r="O12" i="49" s="1"/>
  <c r="S62" i="49" l="1"/>
  <c r="S61" i="49"/>
  <c r="S60" i="49"/>
  <c r="H23" i="49" l="1"/>
  <c r="I23" i="49"/>
  <c r="K23" i="49"/>
  <c r="L23" i="49"/>
  <c r="H31" i="44"/>
  <c r="I31" i="44"/>
  <c r="K31" i="44"/>
  <c r="L31" i="44"/>
  <c r="H23" i="41"/>
  <c r="I23" i="41"/>
  <c r="J23" i="41" s="1"/>
  <c r="K23" i="41"/>
  <c r="L23" i="41"/>
  <c r="F51" i="37"/>
  <c r="H24" i="37"/>
  <c r="I24" i="37"/>
  <c r="K24" i="37"/>
  <c r="L24" i="37"/>
  <c r="H44" i="39"/>
  <c r="I44" i="39"/>
  <c r="K44" i="39"/>
  <c r="L44" i="39"/>
  <c r="F56" i="38"/>
  <c r="A4" i="35"/>
  <c r="A3" i="35"/>
  <c r="A4" i="38"/>
  <c r="A3" i="38"/>
  <c r="A4" i="39"/>
  <c r="A3" i="39"/>
  <c r="A4" i="40"/>
  <c r="A3" i="40"/>
  <c r="A4" i="37"/>
  <c r="A3" i="37"/>
  <c r="A4" i="43"/>
  <c r="A3" i="43"/>
  <c r="A4" i="41"/>
  <c r="A3" i="41"/>
  <c r="A4" i="42"/>
  <c r="A3" i="42"/>
  <c r="A4" i="44"/>
  <c r="A3" i="44"/>
  <c r="A4" i="49"/>
  <c r="A3" i="49"/>
  <c r="A4" i="36"/>
  <c r="A3" i="36"/>
  <c r="A4" i="1"/>
  <c r="A3" i="1"/>
  <c r="J24" i="37" l="1"/>
  <c r="J31" i="44"/>
  <c r="J23" i="49"/>
  <c r="J44" i="39"/>
  <c r="S66" i="44"/>
  <c r="S65" i="44"/>
  <c r="S64" i="44"/>
  <c r="S68" i="42"/>
  <c r="S65" i="42"/>
  <c r="S64" i="42"/>
  <c r="S63" i="42"/>
  <c r="S65" i="41"/>
  <c r="S62" i="41"/>
  <c r="S61" i="41"/>
  <c r="S60" i="41"/>
  <c r="O67" i="47"/>
  <c r="O66" i="47"/>
  <c r="O65" i="47"/>
  <c r="S66" i="1"/>
  <c r="S65" i="1"/>
  <c r="S64" i="1"/>
  <c r="S69" i="36"/>
  <c r="S66" i="36"/>
  <c r="S65" i="36"/>
  <c r="S64" i="36"/>
  <c r="S71" i="35"/>
  <c r="S68" i="35"/>
  <c r="S67" i="35"/>
  <c r="S66" i="35"/>
  <c r="S68" i="38"/>
  <c r="S67" i="38"/>
  <c r="S66" i="38"/>
  <c r="S74" i="39"/>
  <c r="S71" i="39"/>
  <c r="S70" i="39"/>
  <c r="S69" i="39"/>
  <c r="S70" i="40"/>
  <c r="S67" i="40"/>
  <c r="S66" i="40"/>
  <c r="S65" i="40"/>
  <c r="S63" i="37"/>
  <c r="S62" i="37"/>
  <c r="S61" i="37"/>
  <c r="H52" i="36" l="1"/>
  <c r="I52" i="36"/>
  <c r="J52" i="36" s="1"/>
  <c r="K52" i="36"/>
  <c r="L52" i="36"/>
  <c r="H52" i="35"/>
  <c r="I52" i="35"/>
  <c r="K52" i="35"/>
  <c r="L52" i="35"/>
  <c r="H52" i="38"/>
  <c r="I52" i="38"/>
  <c r="J52" i="38" s="1"/>
  <c r="K52" i="38"/>
  <c r="L52" i="38"/>
  <c r="H52" i="39"/>
  <c r="I52" i="39"/>
  <c r="K52" i="39"/>
  <c r="L52" i="39"/>
  <c r="H53" i="39"/>
  <c r="I53" i="39"/>
  <c r="J53" i="39" s="1"/>
  <c r="K53" i="39"/>
  <c r="L53" i="39"/>
  <c r="H54" i="39"/>
  <c r="I54" i="39"/>
  <c r="K54" i="39"/>
  <c r="L54" i="39"/>
  <c r="H55" i="39"/>
  <c r="I55" i="39"/>
  <c r="J55" i="39" s="1"/>
  <c r="K55" i="39"/>
  <c r="L55" i="39"/>
  <c r="H56" i="39"/>
  <c r="I56" i="39"/>
  <c r="J56" i="39" s="1"/>
  <c r="K56" i="39"/>
  <c r="L56" i="39"/>
  <c r="H57" i="39"/>
  <c r="I57" i="39"/>
  <c r="J57" i="39" s="1"/>
  <c r="K57" i="39"/>
  <c r="L57" i="39"/>
  <c r="H58" i="39"/>
  <c r="I58" i="39"/>
  <c r="K58" i="39"/>
  <c r="L58" i="39"/>
  <c r="H52" i="40"/>
  <c r="I52" i="40"/>
  <c r="K52" i="40"/>
  <c r="L52" i="40"/>
  <c r="J52" i="39" l="1"/>
  <c r="J54" i="39"/>
  <c r="J52" i="35"/>
  <c r="J52" i="40"/>
  <c r="J58" i="39"/>
  <c r="H52" i="43"/>
  <c r="I52" i="43"/>
  <c r="K52" i="43"/>
  <c r="L52" i="43"/>
  <c r="H52" i="44"/>
  <c r="I52" i="44"/>
  <c r="K52" i="44"/>
  <c r="L52" i="44"/>
  <c r="L49" i="49"/>
  <c r="K49" i="49"/>
  <c r="I49" i="49"/>
  <c r="H49" i="49"/>
  <c r="L47" i="49"/>
  <c r="K47" i="49"/>
  <c r="I47" i="49"/>
  <c r="H47" i="49"/>
  <c r="L46" i="49"/>
  <c r="K46" i="49"/>
  <c r="I46" i="49"/>
  <c r="H46" i="49"/>
  <c r="L45" i="49"/>
  <c r="K45" i="49"/>
  <c r="I45" i="49"/>
  <c r="H45" i="49"/>
  <c r="L44" i="49"/>
  <c r="K44" i="49"/>
  <c r="I44" i="49"/>
  <c r="H44" i="49"/>
  <c r="L43" i="49"/>
  <c r="K43" i="49"/>
  <c r="I43" i="49"/>
  <c r="H43" i="49"/>
  <c r="L42" i="49"/>
  <c r="K42" i="49"/>
  <c r="I42" i="49"/>
  <c r="H42" i="49"/>
  <c r="L41" i="49"/>
  <c r="K41" i="49"/>
  <c r="I41" i="49"/>
  <c r="H41" i="49"/>
  <c r="L40" i="49"/>
  <c r="K40" i="49"/>
  <c r="I40" i="49"/>
  <c r="H40" i="49"/>
  <c r="L39" i="49"/>
  <c r="K39" i="49"/>
  <c r="I39" i="49"/>
  <c r="H39" i="49"/>
  <c r="L38" i="49"/>
  <c r="K38" i="49"/>
  <c r="I38" i="49"/>
  <c r="H38" i="49"/>
  <c r="L37" i="49"/>
  <c r="K37" i="49"/>
  <c r="I37" i="49"/>
  <c r="H37" i="49"/>
  <c r="L36" i="49"/>
  <c r="K36" i="49"/>
  <c r="I36" i="49"/>
  <c r="H36" i="49"/>
  <c r="L35" i="49"/>
  <c r="K35" i="49"/>
  <c r="I35" i="49"/>
  <c r="H35" i="49"/>
  <c r="L34" i="49"/>
  <c r="K34" i="49"/>
  <c r="I34" i="49"/>
  <c r="H34" i="49"/>
  <c r="L33" i="49"/>
  <c r="K33" i="49"/>
  <c r="I33" i="49"/>
  <c r="H33" i="49"/>
  <c r="L32" i="49"/>
  <c r="K32" i="49"/>
  <c r="I32" i="49"/>
  <c r="H32" i="49"/>
  <c r="L31" i="49"/>
  <c r="K31" i="49"/>
  <c r="I31" i="49"/>
  <c r="H31" i="49"/>
  <c r="L30" i="49"/>
  <c r="K30" i="49"/>
  <c r="I30" i="49"/>
  <c r="H30" i="49"/>
  <c r="L29" i="49"/>
  <c r="K29" i="49"/>
  <c r="I29" i="49"/>
  <c r="H29" i="49"/>
  <c r="L28" i="49"/>
  <c r="K28" i="49"/>
  <c r="I28" i="49"/>
  <c r="H28" i="49"/>
  <c r="L27" i="49"/>
  <c r="K27" i="49"/>
  <c r="I27" i="49"/>
  <c r="H27" i="49"/>
  <c r="L26" i="49"/>
  <c r="K26" i="49"/>
  <c r="I26" i="49"/>
  <c r="H26" i="49"/>
  <c r="L25" i="49"/>
  <c r="K25" i="49"/>
  <c r="I25" i="49"/>
  <c r="H25" i="49"/>
  <c r="L24" i="49"/>
  <c r="K24" i="49"/>
  <c r="I24" i="49"/>
  <c r="H24" i="49"/>
  <c r="L22" i="49"/>
  <c r="K22" i="49"/>
  <c r="I22" i="49"/>
  <c r="H22" i="49"/>
  <c r="L21" i="49"/>
  <c r="K21" i="49"/>
  <c r="I21" i="49"/>
  <c r="H21" i="49"/>
  <c r="L20" i="49"/>
  <c r="K20" i="49"/>
  <c r="I20" i="49"/>
  <c r="H20" i="49"/>
  <c r="L51" i="44"/>
  <c r="K51" i="44"/>
  <c r="I51" i="44"/>
  <c r="H51" i="44"/>
  <c r="L50" i="44"/>
  <c r="K50" i="44"/>
  <c r="I50" i="44"/>
  <c r="H50" i="44"/>
  <c r="L49" i="44"/>
  <c r="K49" i="44"/>
  <c r="I49" i="44"/>
  <c r="H49" i="44"/>
  <c r="L48" i="44"/>
  <c r="K48" i="44"/>
  <c r="I48" i="44"/>
  <c r="H48" i="44"/>
  <c r="L47" i="44"/>
  <c r="K47" i="44"/>
  <c r="I47" i="44"/>
  <c r="H47" i="44"/>
  <c r="L46" i="44"/>
  <c r="K46" i="44"/>
  <c r="I46" i="44"/>
  <c r="H46" i="44"/>
  <c r="L45" i="44"/>
  <c r="K45" i="44"/>
  <c r="I45" i="44"/>
  <c r="H45" i="44"/>
  <c r="L44" i="44"/>
  <c r="K44" i="44"/>
  <c r="I44" i="44"/>
  <c r="H44" i="44"/>
  <c r="L43" i="44"/>
  <c r="K43" i="44"/>
  <c r="I43" i="44"/>
  <c r="H43" i="44"/>
  <c r="L42" i="44"/>
  <c r="K42" i="44"/>
  <c r="I42" i="44"/>
  <c r="H42" i="44"/>
  <c r="L41" i="44"/>
  <c r="K41" i="44"/>
  <c r="I41" i="44"/>
  <c r="H41" i="44"/>
  <c r="L40" i="44"/>
  <c r="K40" i="44"/>
  <c r="I40" i="44"/>
  <c r="H40" i="44"/>
  <c r="L39" i="44"/>
  <c r="K39" i="44"/>
  <c r="I39" i="44"/>
  <c r="H39" i="44"/>
  <c r="L38" i="44"/>
  <c r="K38" i="44"/>
  <c r="I38" i="44"/>
  <c r="H38" i="44"/>
  <c r="L37" i="44"/>
  <c r="K37" i="44"/>
  <c r="I37" i="44"/>
  <c r="H37" i="44"/>
  <c r="L36" i="44"/>
  <c r="K36" i="44"/>
  <c r="I36" i="44"/>
  <c r="H36" i="44"/>
  <c r="L35" i="44"/>
  <c r="K35" i="44"/>
  <c r="I35" i="44"/>
  <c r="H35" i="44"/>
  <c r="L34" i="44"/>
  <c r="K34" i="44"/>
  <c r="I34" i="44"/>
  <c r="H34" i="44"/>
  <c r="L33" i="44"/>
  <c r="K33" i="44"/>
  <c r="I33" i="44"/>
  <c r="H33" i="44"/>
  <c r="L32" i="44"/>
  <c r="K32" i="44"/>
  <c r="I32" i="44"/>
  <c r="H32" i="44"/>
  <c r="L30" i="44"/>
  <c r="K30" i="44"/>
  <c r="I30" i="44"/>
  <c r="H30" i="44"/>
  <c r="L29" i="44"/>
  <c r="K29" i="44"/>
  <c r="I29" i="44"/>
  <c r="H29" i="44"/>
  <c r="L28" i="44"/>
  <c r="K28" i="44"/>
  <c r="I28" i="44"/>
  <c r="H28" i="44"/>
  <c r="L27" i="44"/>
  <c r="K27" i="44"/>
  <c r="I27" i="44"/>
  <c r="H27" i="44"/>
  <c r="L26" i="44"/>
  <c r="K26" i="44"/>
  <c r="I26" i="44"/>
  <c r="H26" i="44"/>
  <c r="L25" i="44"/>
  <c r="K25" i="44"/>
  <c r="I25" i="44"/>
  <c r="H25" i="44"/>
  <c r="L24" i="44"/>
  <c r="K24" i="44"/>
  <c r="I24" i="44"/>
  <c r="H24" i="44"/>
  <c r="L23" i="44"/>
  <c r="K23" i="44"/>
  <c r="I23" i="44"/>
  <c r="H23" i="44"/>
  <c r="L21" i="44"/>
  <c r="K21" i="44"/>
  <c r="I21" i="44"/>
  <c r="H21" i="44"/>
  <c r="L20" i="44"/>
  <c r="K20" i="44"/>
  <c r="I20" i="44"/>
  <c r="H20" i="44"/>
  <c r="L19" i="44"/>
  <c r="K19" i="44"/>
  <c r="I19" i="44"/>
  <c r="H19" i="44"/>
  <c r="L51" i="42"/>
  <c r="K51" i="42"/>
  <c r="I51" i="42"/>
  <c r="H51" i="42"/>
  <c r="L50" i="42"/>
  <c r="K50" i="42"/>
  <c r="I50" i="42"/>
  <c r="H50" i="42"/>
  <c r="L49" i="42"/>
  <c r="K49" i="42"/>
  <c r="I49" i="42"/>
  <c r="H49" i="42"/>
  <c r="L48" i="42"/>
  <c r="K48" i="42"/>
  <c r="I48" i="42"/>
  <c r="H48" i="42"/>
  <c r="L47" i="42"/>
  <c r="K47" i="42"/>
  <c r="I47" i="42"/>
  <c r="H47" i="42"/>
  <c r="L46" i="42"/>
  <c r="K46" i="42"/>
  <c r="I46" i="42"/>
  <c r="H46" i="42"/>
  <c r="L45" i="42"/>
  <c r="K45" i="42"/>
  <c r="I45" i="42"/>
  <c r="H45" i="42"/>
  <c r="L44" i="42"/>
  <c r="K44" i="42"/>
  <c r="I44" i="42"/>
  <c r="H44" i="42"/>
  <c r="L43" i="42"/>
  <c r="K43" i="42"/>
  <c r="I43" i="42"/>
  <c r="H43" i="42"/>
  <c r="L42" i="42"/>
  <c r="K42" i="42"/>
  <c r="I42" i="42"/>
  <c r="H42" i="42"/>
  <c r="L41" i="42"/>
  <c r="K41" i="42"/>
  <c r="I41" i="42"/>
  <c r="H41" i="42"/>
  <c r="L40" i="42"/>
  <c r="K40" i="42"/>
  <c r="I40" i="42"/>
  <c r="H40" i="42"/>
  <c r="L39" i="42"/>
  <c r="K39" i="42"/>
  <c r="I39" i="42"/>
  <c r="H39" i="42"/>
  <c r="L38" i="42"/>
  <c r="K38" i="42"/>
  <c r="I38" i="42"/>
  <c r="H38" i="42"/>
  <c r="L37" i="42"/>
  <c r="K37" i="42"/>
  <c r="I37" i="42"/>
  <c r="H37" i="42"/>
  <c r="L36" i="42"/>
  <c r="K36" i="42"/>
  <c r="I36" i="42"/>
  <c r="H36" i="42"/>
  <c r="L35" i="42"/>
  <c r="K35" i="42"/>
  <c r="I35" i="42"/>
  <c r="H35" i="42"/>
  <c r="L34" i="42"/>
  <c r="K34" i="42"/>
  <c r="I34" i="42"/>
  <c r="H34" i="42"/>
  <c r="L33" i="42"/>
  <c r="K33" i="42"/>
  <c r="I33" i="42"/>
  <c r="H33" i="42"/>
  <c r="L32" i="42"/>
  <c r="K32" i="42"/>
  <c r="I32" i="42"/>
  <c r="H32" i="42"/>
  <c r="L31" i="42"/>
  <c r="K31" i="42"/>
  <c r="I31" i="42"/>
  <c r="H31" i="42"/>
  <c r="L30" i="42"/>
  <c r="K30" i="42"/>
  <c r="I30" i="42"/>
  <c r="H30" i="42"/>
  <c r="L29" i="42"/>
  <c r="K29" i="42"/>
  <c r="I29" i="42"/>
  <c r="H29" i="42"/>
  <c r="L28" i="42"/>
  <c r="K28" i="42"/>
  <c r="I28" i="42"/>
  <c r="H28" i="42"/>
  <c r="L27" i="42"/>
  <c r="K27" i="42"/>
  <c r="I27" i="42"/>
  <c r="H27" i="42"/>
  <c r="L26" i="42"/>
  <c r="K26" i="42"/>
  <c r="I26" i="42"/>
  <c r="H26" i="42"/>
  <c r="L25" i="42"/>
  <c r="K25" i="42"/>
  <c r="I25" i="42"/>
  <c r="H25" i="42"/>
  <c r="L24" i="42"/>
  <c r="K24" i="42"/>
  <c r="I24" i="42"/>
  <c r="H24" i="42"/>
  <c r="L23" i="42"/>
  <c r="K23" i="42"/>
  <c r="I23" i="42"/>
  <c r="H23" i="42"/>
  <c r="L22" i="42"/>
  <c r="K22" i="42"/>
  <c r="I22" i="42"/>
  <c r="H22" i="42"/>
  <c r="L21" i="42"/>
  <c r="K21" i="42"/>
  <c r="I21" i="42"/>
  <c r="H21" i="42"/>
  <c r="L20" i="42"/>
  <c r="K20" i="42"/>
  <c r="I20" i="42"/>
  <c r="H20" i="42"/>
  <c r="L19" i="42"/>
  <c r="K19" i="42"/>
  <c r="I19" i="42"/>
  <c r="H19" i="42"/>
  <c r="L48" i="41"/>
  <c r="K48" i="41"/>
  <c r="I48" i="41"/>
  <c r="H48" i="41"/>
  <c r="L47" i="41"/>
  <c r="K47" i="41"/>
  <c r="I47" i="41"/>
  <c r="H47" i="41"/>
  <c r="L46" i="41"/>
  <c r="K46" i="41"/>
  <c r="I46" i="41"/>
  <c r="J46" i="41" s="1"/>
  <c r="H46" i="41"/>
  <c r="L45" i="41"/>
  <c r="K45" i="41"/>
  <c r="I45" i="41"/>
  <c r="H45" i="41"/>
  <c r="L44" i="41"/>
  <c r="K44" i="41"/>
  <c r="I44" i="41"/>
  <c r="H44" i="41"/>
  <c r="L43" i="41"/>
  <c r="K43" i="41"/>
  <c r="I43" i="41"/>
  <c r="H43" i="41"/>
  <c r="L42" i="41"/>
  <c r="K42" i="41"/>
  <c r="I42" i="41"/>
  <c r="J42" i="41" s="1"/>
  <c r="H42" i="41"/>
  <c r="L41" i="41"/>
  <c r="K41" i="41"/>
  <c r="I41" i="41"/>
  <c r="H41" i="41"/>
  <c r="L40" i="41"/>
  <c r="K40" i="41"/>
  <c r="I40" i="41"/>
  <c r="H40" i="41"/>
  <c r="L39" i="41"/>
  <c r="K39" i="41"/>
  <c r="I39" i="41"/>
  <c r="H39" i="41"/>
  <c r="L38" i="41"/>
  <c r="K38" i="41"/>
  <c r="I38" i="41"/>
  <c r="H38" i="41"/>
  <c r="L37" i="41"/>
  <c r="K37" i="41"/>
  <c r="I37" i="41"/>
  <c r="H37" i="41"/>
  <c r="L36" i="41"/>
  <c r="K36" i="41"/>
  <c r="I36" i="41"/>
  <c r="H36" i="41"/>
  <c r="L35" i="41"/>
  <c r="K35" i="41"/>
  <c r="I35" i="41"/>
  <c r="H35" i="41"/>
  <c r="L34" i="41"/>
  <c r="K34" i="41"/>
  <c r="I34" i="41"/>
  <c r="H34" i="41"/>
  <c r="L33" i="41"/>
  <c r="K33" i="41"/>
  <c r="I33" i="41"/>
  <c r="H33" i="41"/>
  <c r="L32" i="41"/>
  <c r="K32" i="41"/>
  <c r="I32" i="41"/>
  <c r="H32" i="41"/>
  <c r="L31" i="41"/>
  <c r="K31" i="41"/>
  <c r="I31" i="41"/>
  <c r="H31" i="41"/>
  <c r="L30" i="41"/>
  <c r="K30" i="41"/>
  <c r="I30" i="41"/>
  <c r="H30" i="41"/>
  <c r="L29" i="41"/>
  <c r="K29" i="41"/>
  <c r="I29" i="41"/>
  <c r="H29" i="41"/>
  <c r="L28" i="41"/>
  <c r="K28" i="41"/>
  <c r="I28" i="41"/>
  <c r="H28" i="41"/>
  <c r="L27" i="41"/>
  <c r="K27" i="41"/>
  <c r="I27" i="41"/>
  <c r="H27" i="41"/>
  <c r="L26" i="41"/>
  <c r="K26" i="41"/>
  <c r="I26" i="41"/>
  <c r="H26" i="41"/>
  <c r="L25" i="41"/>
  <c r="K25" i="41"/>
  <c r="I25" i="41"/>
  <c r="H25" i="41"/>
  <c r="L24" i="41"/>
  <c r="K24" i="41"/>
  <c r="I24" i="41"/>
  <c r="H24" i="41"/>
  <c r="L22" i="41"/>
  <c r="K22" i="41"/>
  <c r="I22" i="41"/>
  <c r="H22" i="41"/>
  <c r="L21" i="41"/>
  <c r="K21" i="41"/>
  <c r="I21" i="41"/>
  <c r="H21" i="41"/>
  <c r="L20" i="41"/>
  <c r="K20" i="41"/>
  <c r="I20" i="41"/>
  <c r="H20" i="41"/>
  <c r="L19" i="41"/>
  <c r="K19" i="41"/>
  <c r="I19" i="41"/>
  <c r="H19" i="41"/>
  <c r="L51" i="43"/>
  <c r="K51" i="43"/>
  <c r="I51" i="43"/>
  <c r="H51" i="43"/>
  <c r="L50" i="43"/>
  <c r="K50" i="43"/>
  <c r="I50" i="43"/>
  <c r="H50" i="43"/>
  <c r="L49" i="43"/>
  <c r="K49" i="43"/>
  <c r="I49" i="43"/>
  <c r="H49" i="43"/>
  <c r="L48" i="43"/>
  <c r="K48" i="43"/>
  <c r="I48" i="43"/>
  <c r="H48" i="43"/>
  <c r="L47" i="43"/>
  <c r="K47" i="43"/>
  <c r="I47" i="43"/>
  <c r="H47" i="43"/>
  <c r="L46" i="43"/>
  <c r="K46" i="43"/>
  <c r="I46" i="43"/>
  <c r="H46" i="43"/>
  <c r="L45" i="43"/>
  <c r="K45" i="43"/>
  <c r="I45" i="43"/>
  <c r="H45" i="43"/>
  <c r="L44" i="43"/>
  <c r="K44" i="43"/>
  <c r="I44" i="43"/>
  <c r="H44" i="43"/>
  <c r="L43" i="43"/>
  <c r="K43" i="43"/>
  <c r="I43" i="43"/>
  <c r="H43" i="43"/>
  <c r="L42" i="43"/>
  <c r="K42" i="43"/>
  <c r="I42" i="43"/>
  <c r="H42" i="43"/>
  <c r="L41" i="43"/>
  <c r="K41" i="43"/>
  <c r="I41" i="43"/>
  <c r="H41" i="43"/>
  <c r="L40" i="43"/>
  <c r="K40" i="43"/>
  <c r="I40" i="43"/>
  <c r="H40" i="43"/>
  <c r="L39" i="43"/>
  <c r="K39" i="43"/>
  <c r="I39" i="43"/>
  <c r="H39" i="43"/>
  <c r="L38" i="43"/>
  <c r="K38" i="43"/>
  <c r="I38" i="43"/>
  <c r="H38" i="43"/>
  <c r="L36" i="43"/>
  <c r="K36" i="43"/>
  <c r="I36" i="43"/>
  <c r="H36" i="43"/>
  <c r="L35" i="43"/>
  <c r="K35" i="43"/>
  <c r="I35" i="43"/>
  <c r="H35" i="43"/>
  <c r="L34" i="43"/>
  <c r="K34" i="43"/>
  <c r="I34" i="43"/>
  <c r="H34" i="43"/>
  <c r="L33" i="43"/>
  <c r="K33" i="43"/>
  <c r="I33" i="43"/>
  <c r="H33" i="43"/>
  <c r="L32" i="43"/>
  <c r="K32" i="43"/>
  <c r="I32" i="43"/>
  <c r="H32" i="43"/>
  <c r="L31" i="43"/>
  <c r="K31" i="43"/>
  <c r="I31" i="43"/>
  <c r="H31" i="43"/>
  <c r="L30" i="43"/>
  <c r="K30" i="43"/>
  <c r="I30" i="43"/>
  <c r="H30" i="43"/>
  <c r="L29" i="43"/>
  <c r="K29" i="43"/>
  <c r="I29" i="43"/>
  <c r="H29" i="43"/>
  <c r="L28" i="43"/>
  <c r="K28" i="43"/>
  <c r="I28" i="43"/>
  <c r="H28" i="43"/>
  <c r="L27" i="43"/>
  <c r="K27" i="43"/>
  <c r="I27" i="43"/>
  <c r="H27" i="43"/>
  <c r="L26" i="43"/>
  <c r="K26" i="43"/>
  <c r="I26" i="43"/>
  <c r="H26" i="43"/>
  <c r="L25" i="43"/>
  <c r="K25" i="43"/>
  <c r="I25" i="43"/>
  <c r="H25" i="43"/>
  <c r="L24" i="43"/>
  <c r="K24" i="43"/>
  <c r="I24" i="43"/>
  <c r="H24" i="43"/>
  <c r="L23" i="43"/>
  <c r="K23" i="43"/>
  <c r="I23" i="43"/>
  <c r="H23" i="43"/>
  <c r="L19" i="43"/>
  <c r="K19" i="43"/>
  <c r="I19" i="43"/>
  <c r="H19" i="43"/>
  <c r="L50" i="37"/>
  <c r="K50" i="37"/>
  <c r="I50" i="37"/>
  <c r="H50" i="37"/>
  <c r="L49" i="37"/>
  <c r="K49" i="37"/>
  <c r="I49" i="37"/>
  <c r="H49" i="37"/>
  <c r="L48" i="37"/>
  <c r="K48" i="37"/>
  <c r="I48" i="37"/>
  <c r="H48" i="37"/>
  <c r="L47" i="37"/>
  <c r="K47" i="37"/>
  <c r="I47" i="37"/>
  <c r="H47" i="37"/>
  <c r="L46" i="37"/>
  <c r="K46" i="37"/>
  <c r="I46" i="37"/>
  <c r="H46" i="37"/>
  <c r="L45" i="37"/>
  <c r="K45" i="37"/>
  <c r="I45" i="37"/>
  <c r="H45" i="37"/>
  <c r="L44" i="37"/>
  <c r="K44" i="37"/>
  <c r="I44" i="37"/>
  <c r="H44" i="37"/>
  <c r="L43" i="37"/>
  <c r="K43" i="37"/>
  <c r="I43" i="37"/>
  <c r="H43" i="37"/>
  <c r="L42" i="37"/>
  <c r="K42" i="37"/>
  <c r="I42" i="37"/>
  <c r="H42" i="37"/>
  <c r="L41" i="37"/>
  <c r="K41" i="37"/>
  <c r="I41" i="37"/>
  <c r="H41" i="37"/>
  <c r="L40" i="37"/>
  <c r="K40" i="37"/>
  <c r="I40" i="37"/>
  <c r="H40" i="37"/>
  <c r="L39" i="37"/>
  <c r="K39" i="37"/>
  <c r="I39" i="37"/>
  <c r="H39" i="37"/>
  <c r="L38" i="37"/>
  <c r="K38" i="37"/>
  <c r="I38" i="37"/>
  <c r="H38" i="37"/>
  <c r="L37" i="37"/>
  <c r="K37" i="37"/>
  <c r="I37" i="37"/>
  <c r="H37" i="37"/>
  <c r="L36" i="37"/>
  <c r="K36" i="37"/>
  <c r="I36" i="37"/>
  <c r="H36" i="37"/>
  <c r="L35" i="37"/>
  <c r="K35" i="37"/>
  <c r="I35" i="37"/>
  <c r="H35" i="37"/>
  <c r="L34" i="37"/>
  <c r="K34" i="37"/>
  <c r="I34" i="37"/>
  <c r="H34" i="37"/>
  <c r="L33" i="37"/>
  <c r="K33" i="37"/>
  <c r="I33" i="37"/>
  <c r="H33" i="37"/>
  <c r="L32" i="37"/>
  <c r="K32" i="37"/>
  <c r="I32" i="37"/>
  <c r="H32" i="37"/>
  <c r="L31" i="37"/>
  <c r="K31" i="37"/>
  <c r="I31" i="37"/>
  <c r="H31" i="37"/>
  <c r="L30" i="37"/>
  <c r="K30" i="37"/>
  <c r="I30" i="37"/>
  <c r="H30" i="37"/>
  <c r="L29" i="37"/>
  <c r="K29" i="37"/>
  <c r="I29" i="37"/>
  <c r="H29" i="37"/>
  <c r="L28" i="37"/>
  <c r="K28" i="37"/>
  <c r="I28" i="37"/>
  <c r="H28" i="37"/>
  <c r="L27" i="37"/>
  <c r="K27" i="37"/>
  <c r="I27" i="37"/>
  <c r="H27" i="37"/>
  <c r="L26" i="37"/>
  <c r="K26" i="37"/>
  <c r="I26" i="37"/>
  <c r="H26" i="37"/>
  <c r="L25" i="37"/>
  <c r="K25" i="37"/>
  <c r="I25" i="37"/>
  <c r="H25" i="37"/>
  <c r="L23" i="37"/>
  <c r="K23" i="37"/>
  <c r="I23" i="37"/>
  <c r="H23" i="37"/>
  <c r="L22" i="37"/>
  <c r="K22" i="37"/>
  <c r="I22" i="37"/>
  <c r="H22" i="37"/>
  <c r="L21" i="37"/>
  <c r="K21" i="37"/>
  <c r="I21" i="37"/>
  <c r="H21" i="37"/>
  <c r="L20" i="37"/>
  <c r="K20" i="37"/>
  <c r="I20" i="37"/>
  <c r="H20" i="37"/>
  <c r="L51" i="40"/>
  <c r="K51" i="40"/>
  <c r="I51" i="40"/>
  <c r="H51" i="40"/>
  <c r="L50" i="40"/>
  <c r="K50" i="40"/>
  <c r="I50" i="40"/>
  <c r="H50" i="40"/>
  <c r="L49" i="40"/>
  <c r="K49" i="40"/>
  <c r="I49" i="40"/>
  <c r="H49" i="40"/>
  <c r="L48" i="40"/>
  <c r="K48" i="40"/>
  <c r="I48" i="40"/>
  <c r="H48" i="40"/>
  <c r="L47" i="40"/>
  <c r="K47" i="40"/>
  <c r="I47" i="40"/>
  <c r="H47" i="40"/>
  <c r="L46" i="40"/>
  <c r="K46" i="40"/>
  <c r="I46" i="40"/>
  <c r="H46" i="40"/>
  <c r="L45" i="40"/>
  <c r="K45" i="40"/>
  <c r="I45" i="40"/>
  <c r="H45" i="40"/>
  <c r="L44" i="40"/>
  <c r="K44" i="40"/>
  <c r="I44" i="40"/>
  <c r="H44" i="40"/>
  <c r="L43" i="40"/>
  <c r="K43" i="40"/>
  <c r="I43" i="40"/>
  <c r="H43" i="40"/>
  <c r="L42" i="40"/>
  <c r="K42" i="40"/>
  <c r="I42" i="40"/>
  <c r="H42" i="40"/>
  <c r="L41" i="40"/>
  <c r="K41" i="40"/>
  <c r="I41" i="40"/>
  <c r="H41" i="40"/>
  <c r="L40" i="40"/>
  <c r="K40" i="40"/>
  <c r="I40" i="40"/>
  <c r="H40" i="40"/>
  <c r="L39" i="40"/>
  <c r="K39" i="40"/>
  <c r="I39" i="40"/>
  <c r="J39" i="40" s="1"/>
  <c r="H39" i="40"/>
  <c r="L38" i="40"/>
  <c r="K38" i="40"/>
  <c r="I38" i="40"/>
  <c r="H38" i="40"/>
  <c r="L37" i="40"/>
  <c r="K37" i="40"/>
  <c r="I37" i="40"/>
  <c r="H37" i="40"/>
  <c r="L36" i="40"/>
  <c r="K36" i="40"/>
  <c r="I36" i="40"/>
  <c r="H36" i="40"/>
  <c r="L35" i="40"/>
  <c r="K35" i="40"/>
  <c r="I35" i="40"/>
  <c r="H35" i="40"/>
  <c r="L34" i="40"/>
  <c r="K34" i="40"/>
  <c r="I34" i="40"/>
  <c r="H34" i="40"/>
  <c r="L33" i="40"/>
  <c r="K33" i="40"/>
  <c r="I33" i="40"/>
  <c r="H33" i="40"/>
  <c r="L32" i="40"/>
  <c r="K32" i="40"/>
  <c r="I32" i="40"/>
  <c r="H32" i="40"/>
  <c r="L31" i="40"/>
  <c r="K31" i="40"/>
  <c r="I31" i="40"/>
  <c r="H31" i="40"/>
  <c r="L30" i="40"/>
  <c r="K30" i="40"/>
  <c r="I30" i="40"/>
  <c r="H30" i="40"/>
  <c r="L29" i="40"/>
  <c r="K29" i="40"/>
  <c r="I29" i="40"/>
  <c r="H29" i="40"/>
  <c r="L28" i="40"/>
  <c r="K28" i="40"/>
  <c r="I28" i="40"/>
  <c r="H28" i="40"/>
  <c r="L27" i="40"/>
  <c r="K27" i="40"/>
  <c r="I27" i="40"/>
  <c r="H27" i="40"/>
  <c r="L26" i="40"/>
  <c r="K26" i="40"/>
  <c r="I26" i="40"/>
  <c r="H26" i="40"/>
  <c r="L25" i="40"/>
  <c r="K25" i="40"/>
  <c r="I25" i="40"/>
  <c r="H25" i="40"/>
  <c r="L22" i="40"/>
  <c r="K22" i="40"/>
  <c r="I22" i="40"/>
  <c r="H22" i="40"/>
  <c r="L21" i="40"/>
  <c r="K21" i="40"/>
  <c r="I21" i="40"/>
  <c r="H21" i="40"/>
  <c r="L20" i="40"/>
  <c r="K20" i="40"/>
  <c r="I20" i="40"/>
  <c r="H20" i="40"/>
  <c r="L19" i="40"/>
  <c r="K19" i="40"/>
  <c r="I19" i="40"/>
  <c r="H19" i="40"/>
  <c r="L51" i="39"/>
  <c r="K51" i="39"/>
  <c r="I51" i="39"/>
  <c r="H51" i="39"/>
  <c r="L50" i="39"/>
  <c r="K50" i="39"/>
  <c r="I50" i="39"/>
  <c r="H50" i="39"/>
  <c r="L49" i="39"/>
  <c r="K49" i="39"/>
  <c r="I49" i="39"/>
  <c r="H49" i="39"/>
  <c r="L48" i="39"/>
  <c r="K48" i="39"/>
  <c r="I48" i="39"/>
  <c r="H48" i="39"/>
  <c r="L47" i="39"/>
  <c r="K47" i="39"/>
  <c r="I47" i="39"/>
  <c r="H47" i="39"/>
  <c r="L46" i="39"/>
  <c r="K46" i="39"/>
  <c r="I46" i="39"/>
  <c r="H46" i="39"/>
  <c r="L45" i="39"/>
  <c r="K45" i="39"/>
  <c r="I45" i="39"/>
  <c r="H45" i="39"/>
  <c r="L43" i="39"/>
  <c r="K43" i="39"/>
  <c r="I43" i="39"/>
  <c r="H43" i="39"/>
  <c r="L42" i="39"/>
  <c r="K42" i="39"/>
  <c r="I42" i="39"/>
  <c r="H42" i="39"/>
  <c r="L40" i="39"/>
  <c r="K40" i="39"/>
  <c r="I40" i="39"/>
  <c r="H40" i="39"/>
  <c r="L39" i="39"/>
  <c r="K39" i="39"/>
  <c r="I39" i="39"/>
  <c r="H39" i="39"/>
  <c r="L38" i="39"/>
  <c r="K38" i="39"/>
  <c r="I38" i="39"/>
  <c r="H38" i="39"/>
  <c r="L37" i="39"/>
  <c r="K37" i="39"/>
  <c r="I37" i="39"/>
  <c r="H37" i="39"/>
  <c r="L36" i="39"/>
  <c r="K36" i="39"/>
  <c r="I36" i="39"/>
  <c r="H36" i="39"/>
  <c r="L35" i="39"/>
  <c r="K35" i="39"/>
  <c r="I35" i="39"/>
  <c r="H35" i="39"/>
  <c r="L34" i="39"/>
  <c r="K34" i="39"/>
  <c r="I34" i="39"/>
  <c r="H34" i="39"/>
  <c r="L33" i="39"/>
  <c r="K33" i="39"/>
  <c r="I33" i="39"/>
  <c r="H33" i="39"/>
  <c r="L32" i="39"/>
  <c r="K32" i="39"/>
  <c r="I32" i="39"/>
  <c r="H32" i="39"/>
  <c r="L31" i="39"/>
  <c r="K31" i="39"/>
  <c r="I31" i="39"/>
  <c r="H31" i="39"/>
  <c r="L28" i="39"/>
  <c r="K28" i="39"/>
  <c r="I28" i="39"/>
  <c r="H28" i="39"/>
  <c r="L27" i="39"/>
  <c r="K27" i="39"/>
  <c r="I27" i="39"/>
  <c r="H27" i="39"/>
  <c r="L26" i="39"/>
  <c r="K26" i="39"/>
  <c r="I26" i="39"/>
  <c r="H26" i="39"/>
  <c r="L25" i="39"/>
  <c r="K25" i="39"/>
  <c r="I25" i="39"/>
  <c r="H25" i="39"/>
  <c r="L24" i="39"/>
  <c r="K24" i="39"/>
  <c r="I24" i="39"/>
  <c r="H24" i="39"/>
  <c r="L23" i="39"/>
  <c r="K23" i="39"/>
  <c r="I23" i="39"/>
  <c r="H23" i="39"/>
  <c r="L22" i="39"/>
  <c r="K22" i="39"/>
  <c r="I22" i="39"/>
  <c r="H22" i="39"/>
  <c r="L21" i="39"/>
  <c r="K21" i="39"/>
  <c r="I21" i="39"/>
  <c r="H21" i="39"/>
  <c r="L20" i="39"/>
  <c r="K20" i="39"/>
  <c r="I20" i="39"/>
  <c r="H20" i="39"/>
  <c r="L19" i="39"/>
  <c r="K19" i="39"/>
  <c r="I19" i="39"/>
  <c r="H19" i="39"/>
  <c r="L51" i="38"/>
  <c r="K51" i="38"/>
  <c r="I51" i="38"/>
  <c r="H51" i="38"/>
  <c r="L50" i="38"/>
  <c r="K50" i="38"/>
  <c r="I50" i="38"/>
  <c r="H50" i="38"/>
  <c r="L49" i="38"/>
  <c r="K49" i="38"/>
  <c r="I49" i="38"/>
  <c r="H49" i="38"/>
  <c r="L48" i="38"/>
  <c r="K48" i="38"/>
  <c r="I48" i="38"/>
  <c r="H48" i="38"/>
  <c r="L47" i="38"/>
  <c r="K47" i="38"/>
  <c r="I47" i="38"/>
  <c r="H47" i="38"/>
  <c r="L46" i="38"/>
  <c r="K46" i="38"/>
  <c r="I46" i="38"/>
  <c r="H46" i="38"/>
  <c r="L45" i="38"/>
  <c r="K45" i="38"/>
  <c r="I45" i="38"/>
  <c r="H45" i="38"/>
  <c r="L44" i="38"/>
  <c r="K44" i="38"/>
  <c r="I44" i="38"/>
  <c r="H44" i="38"/>
  <c r="L43" i="38"/>
  <c r="K43" i="38"/>
  <c r="I43" i="38"/>
  <c r="H43" i="38"/>
  <c r="L42" i="38"/>
  <c r="K42" i="38"/>
  <c r="I42" i="38"/>
  <c r="H42" i="38"/>
  <c r="L41" i="38"/>
  <c r="K41" i="38"/>
  <c r="I41" i="38"/>
  <c r="H41" i="38"/>
  <c r="L40" i="38"/>
  <c r="K40" i="38"/>
  <c r="I40" i="38"/>
  <c r="H40" i="38"/>
  <c r="L39" i="38"/>
  <c r="K39" i="38"/>
  <c r="I39" i="38"/>
  <c r="H39" i="38"/>
  <c r="L38" i="38"/>
  <c r="K38" i="38"/>
  <c r="I38" i="38"/>
  <c r="H38" i="38"/>
  <c r="L37" i="38"/>
  <c r="K37" i="38"/>
  <c r="I37" i="38"/>
  <c r="H37" i="38"/>
  <c r="L36" i="38"/>
  <c r="K36" i="38"/>
  <c r="I36" i="38"/>
  <c r="H36" i="38"/>
  <c r="L35" i="38"/>
  <c r="K35" i="38"/>
  <c r="I35" i="38"/>
  <c r="H35" i="38"/>
  <c r="L34" i="38"/>
  <c r="K34" i="38"/>
  <c r="I34" i="38"/>
  <c r="H34" i="38"/>
  <c r="L33" i="38"/>
  <c r="K33" i="38"/>
  <c r="I33" i="38"/>
  <c r="H33" i="38"/>
  <c r="L32" i="38"/>
  <c r="K32" i="38"/>
  <c r="I32" i="38"/>
  <c r="H32" i="38"/>
  <c r="L31" i="38"/>
  <c r="K31" i="38"/>
  <c r="I31" i="38"/>
  <c r="H31" i="38"/>
  <c r="L30" i="38"/>
  <c r="K30" i="38"/>
  <c r="I30" i="38"/>
  <c r="H30" i="38"/>
  <c r="L29" i="38"/>
  <c r="K29" i="38"/>
  <c r="I29" i="38"/>
  <c r="H29" i="38"/>
  <c r="L28" i="38"/>
  <c r="K28" i="38"/>
  <c r="I28" i="38"/>
  <c r="H28" i="38"/>
  <c r="L27" i="38"/>
  <c r="K27" i="38"/>
  <c r="I27" i="38"/>
  <c r="H27" i="38"/>
  <c r="L26" i="38"/>
  <c r="K26" i="38"/>
  <c r="I26" i="38"/>
  <c r="H26" i="38"/>
  <c r="L25" i="38"/>
  <c r="K25" i="38"/>
  <c r="I25" i="38"/>
  <c r="H25" i="38"/>
  <c r="L24" i="38"/>
  <c r="K24" i="38"/>
  <c r="I24" i="38"/>
  <c r="H24" i="38"/>
  <c r="L23" i="38"/>
  <c r="K23" i="38"/>
  <c r="I23" i="38"/>
  <c r="H23" i="38"/>
  <c r="L22" i="38"/>
  <c r="K22" i="38"/>
  <c r="I22" i="38"/>
  <c r="H22" i="38"/>
  <c r="L21" i="38"/>
  <c r="K21" i="38"/>
  <c r="I21" i="38"/>
  <c r="H21" i="38"/>
  <c r="L20" i="38"/>
  <c r="K20" i="38"/>
  <c r="I20" i="38"/>
  <c r="H20" i="38"/>
  <c r="L19" i="38"/>
  <c r="K19" i="38"/>
  <c r="I19" i="38"/>
  <c r="H19" i="38"/>
  <c r="L51" i="35"/>
  <c r="K51" i="35"/>
  <c r="I51" i="35"/>
  <c r="H51" i="35"/>
  <c r="L50" i="35"/>
  <c r="K50" i="35"/>
  <c r="I50" i="35"/>
  <c r="H50" i="35"/>
  <c r="L49" i="35"/>
  <c r="K49" i="35"/>
  <c r="I49" i="35"/>
  <c r="H49" i="35"/>
  <c r="L48" i="35"/>
  <c r="K48" i="35"/>
  <c r="I48" i="35"/>
  <c r="H48" i="35"/>
  <c r="L47" i="35"/>
  <c r="K47" i="35"/>
  <c r="I47" i="35"/>
  <c r="H47" i="35"/>
  <c r="L46" i="35"/>
  <c r="K46" i="35"/>
  <c r="I46" i="35"/>
  <c r="H46" i="35"/>
  <c r="L45" i="35"/>
  <c r="K45" i="35"/>
  <c r="I45" i="35"/>
  <c r="H45" i="35"/>
  <c r="L44" i="35"/>
  <c r="K44" i="35"/>
  <c r="I44" i="35"/>
  <c r="H44" i="35"/>
  <c r="L43" i="35"/>
  <c r="K43" i="35"/>
  <c r="I43" i="35"/>
  <c r="H43" i="35"/>
  <c r="L42" i="35"/>
  <c r="K42" i="35"/>
  <c r="I42" i="35"/>
  <c r="H42" i="35"/>
  <c r="L41" i="35"/>
  <c r="K41" i="35"/>
  <c r="I41" i="35"/>
  <c r="H41" i="35"/>
  <c r="L40" i="35"/>
  <c r="K40" i="35"/>
  <c r="I40" i="35"/>
  <c r="H40" i="35"/>
  <c r="L39" i="35"/>
  <c r="K39" i="35"/>
  <c r="I39" i="35"/>
  <c r="H39" i="35"/>
  <c r="L38" i="35"/>
  <c r="K38" i="35"/>
  <c r="I38" i="35"/>
  <c r="H38" i="35"/>
  <c r="L37" i="35"/>
  <c r="K37" i="35"/>
  <c r="I37" i="35"/>
  <c r="H37" i="35"/>
  <c r="L36" i="35"/>
  <c r="K36" i="35"/>
  <c r="I36" i="35"/>
  <c r="H36" i="35"/>
  <c r="L35" i="35"/>
  <c r="K35" i="35"/>
  <c r="I35" i="35"/>
  <c r="H35" i="35"/>
  <c r="L34" i="35"/>
  <c r="K34" i="35"/>
  <c r="I34" i="35"/>
  <c r="H34" i="35"/>
  <c r="L33" i="35"/>
  <c r="K33" i="35"/>
  <c r="I33" i="35"/>
  <c r="H33" i="35"/>
  <c r="L32" i="35"/>
  <c r="K32" i="35"/>
  <c r="I32" i="35"/>
  <c r="H32" i="35"/>
  <c r="L31" i="35"/>
  <c r="K31" i="35"/>
  <c r="I31" i="35"/>
  <c r="H31" i="35"/>
  <c r="L30" i="35"/>
  <c r="K30" i="35"/>
  <c r="I30" i="35"/>
  <c r="H30" i="35"/>
  <c r="L29" i="35"/>
  <c r="K29" i="35"/>
  <c r="I29" i="35"/>
  <c r="H29" i="35"/>
  <c r="L28" i="35"/>
  <c r="K28" i="35"/>
  <c r="I28" i="35"/>
  <c r="H28" i="35"/>
  <c r="L27" i="35"/>
  <c r="K27" i="35"/>
  <c r="I27" i="35"/>
  <c r="H27" i="35"/>
  <c r="L26" i="35"/>
  <c r="K26" i="35"/>
  <c r="I26" i="35"/>
  <c r="H26" i="35"/>
  <c r="L25" i="35"/>
  <c r="K25" i="35"/>
  <c r="I25" i="35"/>
  <c r="H25" i="35"/>
  <c r="L24" i="35"/>
  <c r="K24" i="35"/>
  <c r="I24" i="35"/>
  <c r="H24" i="35"/>
  <c r="L21" i="35"/>
  <c r="K21" i="35"/>
  <c r="I21" i="35"/>
  <c r="H21" i="35"/>
  <c r="L20" i="35"/>
  <c r="K20" i="35"/>
  <c r="I20" i="35"/>
  <c r="H20" i="35"/>
  <c r="L19" i="35"/>
  <c r="K19" i="35"/>
  <c r="I19" i="35"/>
  <c r="H19" i="35"/>
  <c r="L51" i="36"/>
  <c r="K51" i="36"/>
  <c r="I51" i="36"/>
  <c r="H51" i="36"/>
  <c r="L50" i="36"/>
  <c r="K50" i="36"/>
  <c r="I50" i="36"/>
  <c r="H50" i="36"/>
  <c r="L49" i="36"/>
  <c r="K49" i="36"/>
  <c r="I49" i="36"/>
  <c r="H49" i="36"/>
  <c r="L48" i="36"/>
  <c r="K48" i="36"/>
  <c r="I48" i="36"/>
  <c r="H48" i="36"/>
  <c r="L47" i="36"/>
  <c r="K47" i="36"/>
  <c r="I47" i="36"/>
  <c r="H47" i="36"/>
  <c r="L46" i="36"/>
  <c r="K46" i="36"/>
  <c r="I46" i="36"/>
  <c r="H46" i="36"/>
  <c r="L45" i="36"/>
  <c r="K45" i="36"/>
  <c r="I45" i="36"/>
  <c r="H45" i="36"/>
  <c r="L44" i="36"/>
  <c r="K44" i="36"/>
  <c r="I44" i="36"/>
  <c r="H44" i="36"/>
  <c r="L43" i="36"/>
  <c r="K43" i="36"/>
  <c r="I43" i="36"/>
  <c r="H43" i="36"/>
  <c r="L42" i="36"/>
  <c r="K42" i="36"/>
  <c r="I42" i="36"/>
  <c r="H42" i="36"/>
  <c r="L41" i="36"/>
  <c r="K41" i="36"/>
  <c r="I41" i="36"/>
  <c r="H41" i="36"/>
  <c r="L40" i="36"/>
  <c r="K40" i="36"/>
  <c r="I40" i="36"/>
  <c r="H40" i="36"/>
  <c r="L39" i="36"/>
  <c r="K39" i="36"/>
  <c r="I39" i="36"/>
  <c r="H39" i="36"/>
  <c r="L38" i="36"/>
  <c r="K38" i="36"/>
  <c r="I38" i="36"/>
  <c r="H38" i="36"/>
  <c r="L37" i="36"/>
  <c r="K37" i="36"/>
  <c r="I37" i="36"/>
  <c r="H37" i="36"/>
  <c r="L36" i="36"/>
  <c r="K36" i="36"/>
  <c r="I36" i="36"/>
  <c r="H36" i="36"/>
  <c r="L35" i="36"/>
  <c r="K35" i="36"/>
  <c r="I35" i="36"/>
  <c r="H35" i="36"/>
  <c r="L34" i="36"/>
  <c r="K34" i="36"/>
  <c r="I34" i="36"/>
  <c r="H34" i="36"/>
  <c r="L33" i="36"/>
  <c r="K33" i="36"/>
  <c r="I33" i="36"/>
  <c r="H33" i="36"/>
  <c r="L32" i="36"/>
  <c r="K32" i="36"/>
  <c r="I32" i="36"/>
  <c r="H32" i="36"/>
  <c r="L31" i="36"/>
  <c r="K31" i="36"/>
  <c r="I31" i="36"/>
  <c r="H31" i="36"/>
  <c r="L30" i="36"/>
  <c r="K30" i="36"/>
  <c r="I30" i="36"/>
  <c r="H30" i="36"/>
  <c r="L29" i="36"/>
  <c r="K29" i="36"/>
  <c r="I29" i="36"/>
  <c r="H29" i="36"/>
  <c r="L28" i="36"/>
  <c r="K28" i="36"/>
  <c r="I28" i="36"/>
  <c r="H28" i="36"/>
  <c r="L27" i="36"/>
  <c r="K27" i="36"/>
  <c r="I27" i="36"/>
  <c r="H27" i="36"/>
  <c r="L26" i="36"/>
  <c r="K26" i="36"/>
  <c r="I26" i="36"/>
  <c r="H26" i="36"/>
  <c r="L25" i="36"/>
  <c r="K25" i="36"/>
  <c r="I25" i="36"/>
  <c r="H25" i="36"/>
  <c r="L24" i="36"/>
  <c r="K24" i="36"/>
  <c r="I24" i="36"/>
  <c r="H24" i="36"/>
  <c r="L23" i="36"/>
  <c r="K23" i="36"/>
  <c r="I23" i="36"/>
  <c r="H23" i="36"/>
  <c r="L21" i="36"/>
  <c r="K21" i="36"/>
  <c r="I21" i="36"/>
  <c r="H21" i="36"/>
  <c r="L20" i="36"/>
  <c r="K20" i="36"/>
  <c r="I20" i="36"/>
  <c r="H20" i="36"/>
  <c r="L19" i="36"/>
  <c r="K19" i="36"/>
  <c r="I19" i="36"/>
  <c r="H19" i="36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H20" i="1"/>
  <c r="H21" i="1"/>
  <c r="H22" i="1"/>
  <c r="H23" i="1"/>
  <c r="H24" i="1"/>
  <c r="H25" i="1"/>
  <c r="H26" i="1"/>
  <c r="H27" i="1"/>
  <c r="H28" i="1"/>
  <c r="H29" i="1"/>
  <c r="H30" i="1"/>
  <c r="H32" i="1"/>
  <c r="H33" i="1"/>
  <c r="H34" i="1"/>
  <c r="H35" i="1"/>
  <c r="J35" i="1" s="1"/>
  <c r="H36" i="1"/>
  <c r="H37" i="1"/>
  <c r="H38" i="1"/>
  <c r="H39" i="1"/>
  <c r="H40" i="1"/>
  <c r="H41" i="1"/>
  <c r="J41" i="1" s="1"/>
  <c r="H42" i="1"/>
  <c r="H43" i="1"/>
  <c r="H44" i="1"/>
  <c r="H45" i="1"/>
  <c r="H46" i="1"/>
  <c r="H47" i="1"/>
  <c r="H48" i="1"/>
  <c r="H49" i="1"/>
  <c r="H50" i="1"/>
  <c r="H51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J23" i="39" l="1"/>
  <c r="J47" i="39"/>
  <c r="J19" i="38"/>
  <c r="J21" i="38"/>
  <c r="J27" i="38"/>
  <c r="J47" i="38"/>
  <c r="J21" i="40"/>
  <c r="J45" i="44"/>
  <c r="J22" i="49"/>
  <c r="J21" i="49"/>
  <c r="J19" i="42"/>
  <c r="J23" i="42"/>
  <c r="J39" i="42"/>
  <c r="J47" i="42"/>
  <c r="J47" i="41"/>
  <c r="J20" i="37"/>
  <c r="J39" i="37"/>
  <c r="J29" i="40"/>
  <c r="J37" i="40"/>
  <c r="J30" i="40"/>
  <c r="J38" i="40"/>
  <c r="J39" i="35"/>
  <c r="J29" i="35"/>
  <c r="J31" i="35"/>
  <c r="J25" i="38"/>
  <c r="J47" i="40"/>
  <c r="J23" i="37"/>
  <c r="J26" i="37"/>
  <c r="J28" i="37"/>
  <c r="J32" i="37"/>
  <c r="J34" i="37"/>
  <c r="J40" i="37"/>
  <c r="J20" i="41"/>
  <c r="J22" i="41"/>
  <c r="J30" i="49"/>
  <c r="J38" i="49"/>
  <c r="J46" i="49"/>
  <c r="J39" i="39"/>
  <c r="J47" i="35"/>
  <c r="J50" i="35"/>
  <c r="J39" i="38"/>
  <c r="J49" i="38"/>
  <c r="J29" i="44"/>
  <c r="J37" i="49"/>
  <c r="J39" i="49"/>
  <c r="J47" i="49"/>
  <c r="J29" i="49"/>
  <c r="J31" i="49"/>
  <c r="J37" i="37"/>
  <c r="J45" i="37"/>
  <c r="J44" i="37"/>
  <c r="J36" i="37"/>
  <c r="J22" i="40"/>
  <c r="J20" i="39"/>
  <c r="J51" i="38"/>
  <c r="J23" i="38"/>
  <c r="J34" i="38"/>
  <c r="J36" i="38"/>
  <c r="J38" i="38"/>
  <c r="J41" i="38"/>
  <c r="J24" i="49"/>
  <c r="J26" i="49"/>
  <c r="J28" i="49"/>
  <c r="J41" i="49"/>
  <c r="J43" i="49"/>
  <c r="J45" i="49"/>
  <c r="J50" i="38"/>
  <c r="J31" i="39"/>
  <c r="J47" i="37"/>
  <c r="J49" i="37"/>
  <c r="J46" i="43"/>
  <c r="J39" i="41"/>
  <c r="J40" i="42"/>
  <c r="J42" i="42"/>
  <c r="J46" i="42"/>
  <c r="J19" i="44"/>
  <c r="J23" i="44"/>
  <c r="J39" i="36"/>
  <c r="J43" i="39"/>
  <c r="J45" i="39"/>
  <c r="J49" i="39"/>
  <c r="J46" i="40"/>
  <c r="J33" i="44"/>
  <c r="J37" i="44"/>
  <c r="J39" i="44"/>
  <c r="J47" i="44"/>
  <c r="J32" i="49"/>
  <c r="J34" i="49"/>
  <c r="J36" i="49"/>
  <c r="J49" i="49"/>
  <c r="F12" i="49"/>
  <c r="J25" i="1"/>
  <c r="J48" i="35"/>
  <c r="J33" i="38"/>
  <c r="J24" i="41"/>
  <c r="J32" i="41"/>
  <c r="J45" i="42"/>
  <c r="J25" i="49"/>
  <c r="J27" i="49"/>
  <c r="J40" i="49"/>
  <c r="J42" i="49"/>
  <c r="J44" i="49"/>
  <c r="J46" i="39"/>
  <c r="J48" i="39"/>
  <c r="J50" i="39"/>
  <c r="J21" i="37"/>
  <c r="J35" i="37"/>
  <c r="J32" i="44"/>
  <c r="J38" i="44"/>
  <c r="J20" i="49"/>
  <c r="J33" i="49"/>
  <c r="J35" i="49"/>
  <c r="J52" i="44"/>
  <c r="J51" i="44"/>
  <c r="J20" i="44"/>
  <c r="J24" i="44"/>
  <c r="J26" i="44"/>
  <c r="J28" i="44"/>
  <c r="J30" i="44"/>
  <c r="J49" i="44"/>
  <c r="J40" i="44"/>
  <c r="J46" i="44"/>
  <c r="J21" i="44"/>
  <c r="J25" i="44"/>
  <c r="J34" i="44"/>
  <c r="J36" i="44"/>
  <c r="J42" i="44"/>
  <c r="J44" i="44"/>
  <c r="J27" i="44"/>
  <c r="J48" i="44"/>
  <c r="J50" i="44"/>
  <c r="J35" i="44"/>
  <c r="J41" i="44"/>
  <c r="J43" i="44"/>
  <c r="J21" i="42"/>
  <c r="J25" i="42"/>
  <c r="J29" i="42"/>
  <c r="J31" i="42"/>
  <c r="J33" i="42"/>
  <c r="J37" i="42"/>
  <c r="J41" i="42"/>
  <c r="J43" i="42"/>
  <c r="J24" i="42"/>
  <c r="J26" i="42"/>
  <c r="J28" i="42"/>
  <c r="J30" i="42"/>
  <c r="J32" i="42"/>
  <c r="J38" i="42"/>
  <c r="J44" i="42"/>
  <c r="J34" i="42"/>
  <c r="J36" i="42"/>
  <c r="J49" i="42"/>
  <c r="J51" i="42"/>
  <c r="J27" i="42"/>
  <c r="J20" i="42"/>
  <c r="J35" i="42"/>
  <c r="J48" i="42"/>
  <c r="J50" i="42"/>
  <c r="J22" i="42"/>
  <c r="J19" i="41"/>
  <c r="J25" i="41"/>
  <c r="J27" i="41"/>
  <c r="J29" i="41"/>
  <c r="J31" i="41"/>
  <c r="J33" i="41"/>
  <c r="J21" i="41"/>
  <c r="J26" i="41"/>
  <c r="J40" i="41"/>
  <c r="J41" i="41"/>
  <c r="J43" i="41"/>
  <c r="J45" i="41"/>
  <c r="J28" i="41"/>
  <c r="J30" i="41"/>
  <c r="J35" i="41"/>
  <c r="J34" i="41"/>
  <c r="J36" i="41"/>
  <c r="J38" i="41"/>
  <c r="J37" i="41"/>
  <c r="J44" i="41"/>
  <c r="J48" i="41"/>
  <c r="J27" i="1"/>
  <c r="J30" i="1"/>
  <c r="J36" i="1"/>
  <c r="J34" i="1"/>
  <c r="J26" i="1"/>
  <c r="J52" i="43"/>
  <c r="J30" i="43"/>
  <c r="J48" i="43"/>
  <c r="J50" i="43"/>
  <c r="J46" i="37"/>
  <c r="J25" i="37"/>
  <c r="J31" i="37"/>
  <c r="J33" i="37"/>
  <c r="J43" i="37"/>
  <c r="J22" i="37"/>
  <c r="J20" i="40"/>
  <c r="J26" i="40"/>
  <c r="J32" i="40"/>
  <c r="J40" i="40"/>
  <c r="J42" i="40"/>
  <c r="J44" i="40"/>
  <c r="J19" i="40"/>
  <c r="J25" i="40"/>
  <c r="J27" i="40"/>
  <c r="J31" i="40"/>
  <c r="J33" i="40"/>
  <c r="J51" i="40"/>
  <c r="J22" i="39"/>
  <c r="J24" i="39"/>
  <c r="J26" i="39"/>
  <c r="J28" i="39"/>
  <c r="J32" i="39"/>
  <c r="J34" i="39"/>
  <c r="J36" i="39"/>
  <c r="J38" i="39"/>
  <c r="J40" i="39"/>
  <c r="J42" i="39"/>
  <c r="J19" i="39"/>
  <c r="J25" i="39"/>
  <c r="J33" i="39"/>
  <c r="J35" i="39"/>
  <c r="J20" i="38"/>
  <c r="J22" i="38"/>
  <c r="J43" i="38"/>
  <c r="J26" i="38"/>
  <c r="J32" i="38"/>
  <c r="J40" i="38"/>
  <c r="J46" i="38"/>
  <c r="J31" i="38"/>
  <c r="J37" i="38"/>
  <c r="J20" i="35"/>
  <c r="J26" i="35"/>
  <c r="J28" i="35"/>
  <c r="J30" i="35"/>
  <c r="J32" i="35"/>
  <c r="J34" i="35"/>
  <c r="J36" i="35"/>
  <c r="J49" i="35"/>
  <c r="J40" i="35"/>
  <c r="J46" i="35"/>
  <c r="J51" i="35"/>
  <c r="J19" i="35"/>
  <c r="J33" i="35"/>
  <c r="J35" i="35"/>
  <c r="J47" i="36"/>
  <c r="J20" i="36"/>
  <c r="J26" i="36"/>
  <c r="J40" i="36"/>
  <c r="J50" i="36"/>
  <c r="J45" i="1"/>
  <c r="J37" i="1"/>
  <c r="J29" i="1"/>
  <c r="J21" i="1"/>
  <c r="J20" i="1"/>
  <c r="J51" i="1"/>
  <c r="J46" i="1"/>
  <c r="J42" i="1"/>
  <c r="J49" i="1"/>
  <c r="J33" i="1"/>
  <c r="J40" i="1"/>
  <c r="J32" i="1"/>
  <c r="J24" i="1"/>
  <c r="J38" i="1"/>
  <c r="J50" i="1"/>
  <c r="J48" i="1"/>
  <c r="J47" i="1"/>
  <c r="J39" i="1"/>
  <c r="J31" i="1"/>
  <c r="J23" i="1"/>
  <c r="J19" i="43"/>
  <c r="J25" i="43"/>
  <c r="J29" i="43"/>
  <c r="J31" i="43"/>
  <c r="J33" i="43"/>
  <c r="J35" i="43"/>
  <c r="J39" i="43"/>
  <c r="J41" i="43"/>
  <c r="J43" i="43"/>
  <c r="J45" i="43"/>
  <c r="J47" i="43"/>
  <c r="J49" i="43"/>
  <c r="J51" i="43"/>
  <c r="J24" i="43"/>
  <c r="J26" i="43"/>
  <c r="J28" i="43"/>
  <c r="J32" i="43"/>
  <c r="J34" i="43"/>
  <c r="J36" i="43"/>
  <c r="J38" i="43"/>
  <c r="J40" i="43"/>
  <c r="J23" i="43"/>
  <c r="J27" i="43"/>
  <c r="J42" i="43"/>
  <c r="J44" i="43"/>
  <c r="J41" i="37"/>
  <c r="J30" i="37"/>
  <c r="J50" i="37"/>
  <c r="J27" i="37"/>
  <c r="J38" i="37"/>
  <c r="J48" i="37"/>
  <c r="J29" i="37"/>
  <c r="J42" i="37"/>
  <c r="J48" i="40"/>
  <c r="J50" i="40"/>
  <c r="J35" i="40"/>
  <c r="J49" i="40"/>
  <c r="J34" i="40"/>
  <c r="J36" i="40"/>
  <c r="J41" i="40"/>
  <c r="J43" i="40"/>
  <c r="J45" i="40"/>
  <c r="J28" i="40"/>
  <c r="J21" i="39"/>
  <c r="J51" i="39"/>
  <c r="J27" i="39"/>
  <c r="J37" i="39"/>
  <c r="J29" i="38"/>
  <c r="J24" i="38"/>
  <c r="J42" i="38"/>
  <c r="J44" i="38"/>
  <c r="J35" i="38"/>
  <c r="J48" i="38"/>
  <c r="J28" i="38"/>
  <c r="J30" i="38"/>
  <c r="J45" i="38"/>
  <c r="J25" i="35"/>
  <c r="J24" i="35"/>
  <c r="J23" i="36"/>
  <c r="J21" i="36"/>
  <c r="J29" i="36"/>
  <c r="J31" i="36"/>
  <c r="J41" i="36"/>
  <c r="J43" i="36"/>
  <c r="J36" i="36"/>
  <c r="J44" i="36"/>
  <c r="J48" i="36"/>
  <c r="J38" i="36"/>
  <c r="J37" i="36"/>
  <c r="J28" i="36"/>
  <c r="J24" i="36"/>
  <c r="J22" i="1"/>
  <c r="J30" i="36"/>
  <c r="J44" i="1"/>
  <c r="J27" i="35"/>
  <c r="J37" i="35"/>
  <c r="J41" i="35"/>
  <c r="J43" i="35"/>
  <c r="J45" i="35"/>
  <c r="J38" i="35"/>
  <c r="J21" i="35"/>
  <c r="J42" i="35"/>
  <c r="J44" i="35"/>
  <c r="J19" i="36"/>
  <c r="J45" i="36"/>
  <c r="J25" i="36"/>
  <c r="J27" i="36"/>
  <c r="J49" i="36"/>
  <c r="J51" i="36"/>
  <c r="J32" i="36"/>
  <c r="J42" i="36"/>
  <c r="J34" i="36"/>
  <c r="J33" i="36"/>
  <c r="J35" i="36"/>
  <c r="J46" i="36"/>
  <c r="J43" i="1"/>
  <c r="J28" i="1"/>
  <c r="U8" i="1"/>
  <c r="F12" i="42"/>
  <c r="F54" i="43"/>
  <c r="F12" i="43" s="1"/>
  <c r="F59" i="39"/>
  <c r="F12" i="39" s="1"/>
  <c r="F12" i="38"/>
  <c r="F54" i="40"/>
  <c r="F12" i="37"/>
  <c r="F12" i="41"/>
  <c r="F12" i="35"/>
  <c r="F53" i="36"/>
  <c r="F12" i="36" s="1"/>
  <c r="B20" i="1"/>
  <c r="J51" i="37" l="1"/>
  <c r="F13" i="37" s="1"/>
  <c r="J50" i="49"/>
  <c r="F13" i="49" s="1"/>
  <c r="J49" i="41"/>
  <c r="F13" i="41" s="1"/>
  <c r="J54" i="40"/>
  <c r="F13" i="40" s="1"/>
  <c r="J54" i="44"/>
  <c r="F13" i="44" s="1"/>
  <c r="J52" i="42"/>
  <c r="F13" i="42" s="1"/>
  <c r="J59" i="39"/>
  <c r="F13" i="39" s="1"/>
  <c r="J54" i="35"/>
  <c r="F13" i="35" s="1"/>
  <c r="J52" i="1"/>
  <c r="F13" i="1" s="1"/>
  <c r="U13" i="1" s="1"/>
  <c r="J54" i="43"/>
  <c r="F13" i="43" s="1"/>
  <c r="J56" i="38"/>
  <c r="F13" i="38" s="1"/>
  <c r="U11" i="1"/>
  <c r="T8" i="36"/>
  <c r="T8" i="35" s="1"/>
  <c r="T8" i="38" s="1"/>
  <c r="T8" i="39" s="1"/>
  <c r="T8" i="40" s="1"/>
  <c r="T8" i="37" s="1"/>
  <c r="T8" i="43" s="1"/>
  <c r="T8" i="41" s="1"/>
  <c r="T8" i="42" s="1"/>
  <c r="T8" i="44" s="1"/>
  <c r="T8" i="49" s="1"/>
  <c r="F12" i="1"/>
  <c r="U12" i="1" s="1"/>
  <c r="T12" i="36" s="1"/>
  <c r="T12" i="35" s="1"/>
  <c r="T12" i="38" s="1"/>
  <c r="T12" i="39" s="1"/>
  <c r="J53" i="36"/>
  <c r="F13" i="36" s="1"/>
  <c r="F12" i="44"/>
  <c r="F12" i="40"/>
  <c r="C87" i="50"/>
  <c r="C85" i="50"/>
  <c r="C84" i="50"/>
  <c r="C83" i="50"/>
  <c r="C82" i="50"/>
  <c r="C80" i="50"/>
  <c r="C79" i="50"/>
  <c r="C78" i="50"/>
  <c r="C77" i="50"/>
  <c r="C75" i="50"/>
  <c r="C74" i="50"/>
  <c r="C73" i="50"/>
  <c r="C72" i="50"/>
  <c r="C71" i="50"/>
  <c r="C69" i="50"/>
  <c r="C68" i="50"/>
  <c r="C67" i="50"/>
  <c r="C66" i="50"/>
  <c r="C64" i="50"/>
  <c r="C63" i="50"/>
  <c r="C62" i="50"/>
  <c r="C61" i="50"/>
  <c r="C60" i="50"/>
  <c r="C58" i="50"/>
  <c r="C57" i="50"/>
  <c r="C56" i="50"/>
  <c r="C55" i="50"/>
  <c r="C53" i="50"/>
  <c r="C52" i="50"/>
  <c r="C51" i="50"/>
  <c r="C50" i="50"/>
  <c r="C48" i="50"/>
  <c r="C47" i="50"/>
  <c r="C46" i="50"/>
  <c r="C45" i="50"/>
  <c r="C44" i="50"/>
  <c r="C42" i="50"/>
  <c r="C41" i="50"/>
  <c r="C40" i="50"/>
  <c r="C39" i="50"/>
  <c r="C37" i="50"/>
  <c r="C36" i="50"/>
  <c r="C35" i="50"/>
  <c r="C34" i="50"/>
  <c r="C32" i="50"/>
  <c r="C31" i="50"/>
  <c r="C30" i="50"/>
  <c r="C29" i="50"/>
  <c r="C27" i="50"/>
  <c r="C26" i="50"/>
  <c r="C25" i="50"/>
  <c r="C24" i="50"/>
  <c r="C23" i="50"/>
  <c r="C21" i="50"/>
  <c r="C20" i="50"/>
  <c r="C19" i="50"/>
  <c r="C18" i="50"/>
  <c r="J10" i="50"/>
  <c r="C33" i="50" l="1"/>
  <c r="C43" i="50"/>
  <c r="C22" i="50"/>
  <c r="T13" i="36"/>
  <c r="T13" i="35" s="1"/>
  <c r="T13" i="38" s="1"/>
  <c r="T13" i="39" s="1"/>
  <c r="T13" i="40" s="1"/>
  <c r="T13" i="37" s="1"/>
  <c r="T13" i="43" s="1"/>
  <c r="T13" i="41" s="1"/>
  <c r="T13" i="42" s="1"/>
  <c r="U13" i="42" s="1"/>
  <c r="T12" i="40"/>
  <c r="T12" i="37" s="1"/>
  <c r="T12" i="43" s="1"/>
  <c r="T12" i="41" s="1"/>
  <c r="T12" i="42" s="1"/>
  <c r="T12" i="44" s="1"/>
  <c r="T12" i="49" s="1"/>
  <c r="C54" i="50"/>
  <c r="C65" i="50"/>
  <c r="C76" i="50"/>
  <c r="C86" i="50"/>
  <c r="C28" i="50"/>
  <c r="C38" i="50"/>
  <c r="C49" i="50"/>
  <c r="C59" i="50"/>
  <c r="C70" i="50"/>
  <c r="C81" i="50"/>
  <c r="C88" i="50" l="1"/>
  <c r="T13" i="44"/>
  <c r="C87" i="48"/>
  <c r="C71" i="48"/>
  <c r="C18" i="48"/>
  <c r="C27" i="48"/>
  <c r="C23" i="48"/>
  <c r="U13" i="44" l="1"/>
  <c r="T13" i="49"/>
  <c r="U13" i="49" s="1"/>
  <c r="B27" i="49"/>
  <c r="B28" i="49" s="1"/>
  <c r="B29" i="49" s="1"/>
  <c r="B30" i="49" s="1"/>
  <c r="B31" i="49" s="1"/>
  <c r="F10" i="49"/>
  <c r="AA5" i="49"/>
  <c r="S65" i="49" s="1"/>
  <c r="Y5" i="49"/>
  <c r="U5" i="49"/>
  <c r="D5" i="49"/>
  <c r="B34" i="49" l="1"/>
  <c r="B35" i="49" s="1"/>
  <c r="B36" i="49" s="1"/>
  <c r="B37" i="49" s="1"/>
  <c r="B38" i="49" s="1"/>
  <c r="B32" i="49"/>
  <c r="C21" i="48"/>
  <c r="C20" i="48"/>
  <c r="C19" i="48"/>
  <c r="C85" i="48"/>
  <c r="C84" i="48"/>
  <c r="C83" i="48"/>
  <c r="C82" i="48"/>
  <c r="C80" i="48"/>
  <c r="C79" i="48"/>
  <c r="C78" i="48"/>
  <c r="C77" i="48"/>
  <c r="C75" i="48"/>
  <c r="C74" i="48"/>
  <c r="C73" i="48"/>
  <c r="C72" i="48"/>
  <c r="C69" i="48"/>
  <c r="C68" i="48"/>
  <c r="C67" i="48"/>
  <c r="C66" i="48"/>
  <c r="C64" i="48"/>
  <c r="C63" i="48"/>
  <c r="C62" i="48"/>
  <c r="C61" i="48"/>
  <c r="C60" i="48"/>
  <c r="C58" i="48"/>
  <c r="C57" i="48"/>
  <c r="C56" i="48"/>
  <c r="C55" i="48"/>
  <c r="C53" i="48"/>
  <c r="C52" i="48"/>
  <c r="C51" i="48"/>
  <c r="C50" i="48"/>
  <c r="C48" i="48"/>
  <c r="C47" i="48"/>
  <c r="C46" i="48"/>
  <c r="C45" i="48"/>
  <c r="C44" i="48"/>
  <c r="C42" i="48"/>
  <c r="C41" i="48"/>
  <c r="C40" i="48"/>
  <c r="C39" i="48"/>
  <c r="C37" i="48"/>
  <c r="C36" i="48"/>
  <c r="C35" i="48"/>
  <c r="C34" i="48"/>
  <c r="C32" i="48"/>
  <c r="C31" i="48"/>
  <c r="C30" i="48"/>
  <c r="C29" i="48"/>
  <c r="C26" i="48"/>
  <c r="C25" i="48"/>
  <c r="C24" i="48"/>
  <c r="J10" i="48"/>
  <c r="B41" i="49" l="1"/>
  <c r="B42" i="49" s="1"/>
  <c r="B43" i="49" s="1"/>
  <c r="B44" i="49" s="1"/>
  <c r="B45" i="49" s="1"/>
  <c r="B39" i="49"/>
  <c r="C28" i="48"/>
  <c r="C86" i="48"/>
  <c r="C22" i="48"/>
  <c r="C70" i="48"/>
  <c r="C76" i="48"/>
  <c r="C81" i="48"/>
  <c r="C65" i="48"/>
  <c r="C49" i="48"/>
  <c r="C54" i="48"/>
  <c r="C59" i="48"/>
  <c r="C38" i="48"/>
  <c r="C43" i="48"/>
  <c r="C33" i="48"/>
  <c r="B48" i="49" l="1"/>
  <c r="B49" i="49" s="1"/>
  <c r="B46" i="49"/>
  <c r="C88" i="48"/>
  <c r="O11" i="47" l="1"/>
  <c r="B26" i="47"/>
  <c r="B27" i="47" s="1"/>
  <c r="B28" i="47" s="1"/>
  <c r="B29" i="47" s="1"/>
  <c r="B30" i="47" s="1"/>
  <c r="B33" i="47" s="1"/>
  <c r="B34" i="47" s="1"/>
  <c r="B35" i="47" s="1"/>
  <c r="B36" i="47" s="1"/>
  <c r="B37" i="47" s="1"/>
  <c r="B40" i="47" s="1"/>
  <c r="B41" i="47" s="1"/>
  <c r="B42" i="47" s="1"/>
  <c r="B43" i="47" s="1"/>
  <c r="B44" i="47" s="1"/>
  <c r="B47" i="47" s="1"/>
  <c r="B48" i="47" s="1"/>
  <c r="B49" i="47" s="1"/>
  <c r="B50" i="47" s="1"/>
  <c r="B51" i="47" s="1"/>
  <c r="F5" i="47"/>
  <c r="F10" i="44" l="1"/>
  <c r="U10" i="36" l="1"/>
  <c r="T11" i="49" l="1"/>
  <c r="U5" i="40"/>
  <c r="U10" i="35"/>
  <c r="U10" i="38" s="1"/>
  <c r="U10" i="39" s="1"/>
  <c r="U10" i="40" s="1"/>
  <c r="U10" i="37" s="1"/>
  <c r="U10" i="43" s="1"/>
  <c r="U10" i="41" s="1"/>
  <c r="U10" i="42" s="1"/>
  <c r="F10" i="42"/>
  <c r="F10" i="41"/>
  <c r="F10" i="43"/>
  <c r="T11" i="43" s="1"/>
  <c r="F10" i="37"/>
  <c r="T11" i="37" s="1"/>
  <c r="F10" i="40"/>
  <c r="F10" i="39"/>
  <c r="F10" i="38"/>
  <c r="F10" i="35"/>
  <c r="T11" i="35" s="1"/>
  <c r="T11" i="36"/>
  <c r="B27" i="44"/>
  <c r="B28" i="44" s="1"/>
  <c r="B29" i="44" s="1"/>
  <c r="B30" i="44" s="1"/>
  <c r="B31" i="44" s="1"/>
  <c r="AA5" i="44"/>
  <c r="S69" i="44" s="1"/>
  <c r="Y5" i="44"/>
  <c r="U5" i="44"/>
  <c r="D5" i="44"/>
  <c r="S66" i="43"/>
  <c r="S65" i="43"/>
  <c r="S64" i="43"/>
  <c r="B24" i="43"/>
  <c r="AA5" i="43"/>
  <c r="Y5" i="43"/>
  <c r="U5" i="43"/>
  <c r="D5" i="43"/>
  <c r="B22" i="42"/>
  <c r="B23" i="42" s="1"/>
  <c r="B24" i="42" s="1"/>
  <c r="AA5" i="42"/>
  <c r="Y5" i="42"/>
  <c r="U5" i="42"/>
  <c r="D5" i="42"/>
  <c r="B27" i="41"/>
  <c r="B28" i="41" s="1"/>
  <c r="B29" i="41" s="1"/>
  <c r="B30" i="41" s="1"/>
  <c r="B31" i="41" s="1"/>
  <c r="AA5" i="41"/>
  <c r="Y5" i="41"/>
  <c r="U5" i="41"/>
  <c r="D5" i="41"/>
  <c r="B28" i="40"/>
  <c r="B29" i="40" s="1"/>
  <c r="B30" i="40" s="1"/>
  <c r="B31" i="40" s="1"/>
  <c r="AA5" i="40"/>
  <c r="Y5" i="40"/>
  <c r="D5" i="40"/>
  <c r="B23" i="39"/>
  <c r="B24" i="39" s="1"/>
  <c r="AA5" i="39"/>
  <c r="Y5" i="39"/>
  <c r="U5" i="39"/>
  <c r="D5" i="39"/>
  <c r="B28" i="38"/>
  <c r="B29" i="38" s="1"/>
  <c r="B30" i="38" s="1"/>
  <c r="B31" i="38" s="1"/>
  <c r="AA5" i="38"/>
  <c r="S71" i="38" s="1"/>
  <c r="Y5" i="38"/>
  <c r="U5" i="38"/>
  <c r="D5" i="38"/>
  <c r="B28" i="37"/>
  <c r="B29" i="37" s="1"/>
  <c r="B30" i="37" s="1"/>
  <c r="B31" i="37" s="1"/>
  <c r="AA5" i="37"/>
  <c r="S66" i="37" s="1"/>
  <c r="Y5" i="37"/>
  <c r="U5" i="37"/>
  <c r="D5" i="37"/>
  <c r="B24" i="36"/>
  <c r="B25" i="36" s="1"/>
  <c r="Z5" i="36"/>
  <c r="X5" i="36"/>
  <c r="U5" i="36"/>
  <c r="D5" i="36"/>
  <c r="B27" i="35"/>
  <c r="AA5" i="35"/>
  <c r="Y5" i="35"/>
  <c r="U5" i="35"/>
  <c r="D5" i="35"/>
  <c r="B27" i="39" l="1"/>
  <c r="B28" i="39" s="1"/>
  <c r="B29" i="39" s="1"/>
  <c r="B30" i="39" s="1"/>
  <c r="B31" i="39" s="1"/>
  <c r="B25" i="39"/>
  <c r="B27" i="43"/>
  <c r="B28" i="43" s="1"/>
  <c r="B29" i="43" s="1"/>
  <c r="B30" i="43" s="1"/>
  <c r="B31" i="43" s="1"/>
  <c r="B25" i="43"/>
  <c r="B34" i="44"/>
  <c r="B35" i="44" s="1"/>
  <c r="B36" i="44" s="1"/>
  <c r="B37" i="44" s="1"/>
  <c r="B38" i="44" s="1"/>
  <c r="B32" i="44"/>
  <c r="B34" i="40"/>
  <c r="B35" i="40" s="1"/>
  <c r="B36" i="40" s="1"/>
  <c r="B37" i="40" s="1"/>
  <c r="B38" i="40" s="1"/>
  <c r="B32" i="40"/>
  <c r="B27" i="42"/>
  <c r="B28" i="42" s="1"/>
  <c r="B29" i="42" s="1"/>
  <c r="B30" i="42" s="1"/>
  <c r="B31" i="42" s="1"/>
  <c r="B25" i="42"/>
  <c r="B34" i="41"/>
  <c r="B35" i="41" s="1"/>
  <c r="B36" i="41" s="1"/>
  <c r="B37" i="41" s="1"/>
  <c r="B38" i="41" s="1"/>
  <c r="B32" i="41"/>
  <c r="B34" i="37"/>
  <c r="B35" i="37" s="1"/>
  <c r="B36" i="37" s="1"/>
  <c r="B37" i="37" s="1"/>
  <c r="B38" i="37" s="1"/>
  <c r="B32" i="37"/>
  <c r="B34" i="38"/>
  <c r="B35" i="38" s="1"/>
  <c r="B36" i="38" s="1"/>
  <c r="B37" i="38" s="1"/>
  <c r="B38" i="38" s="1"/>
  <c r="B32" i="38"/>
  <c r="T11" i="41"/>
  <c r="B27" i="36"/>
  <c r="B28" i="36" s="1"/>
  <c r="B29" i="36" s="1"/>
  <c r="B30" i="36" s="1"/>
  <c r="B31" i="36" s="1"/>
  <c r="B28" i="35"/>
  <c r="B29" i="35" s="1"/>
  <c r="B30" i="35" s="1"/>
  <c r="B31" i="35" s="1"/>
  <c r="B32" i="35" s="1"/>
  <c r="U10" i="44"/>
  <c r="U10" i="49"/>
  <c r="T11" i="38"/>
  <c r="S69" i="43"/>
  <c r="B41" i="38" l="1"/>
  <c r="B42" i="38" s="1"/>
  <c r="B43" i="38" s="1"/>
  <c r="B44" i="38" s="1"/>
  <c r="B45" i="38" s="1"/>
  <c r="B39" i="38"/>
  <c r="B41" i="44"/>
  <c r="B42" i="44" s="1"/>
  <c r="B43" i="44" s="1"/>
  <c r="B44" i="44" s="1"/>
  <c r="B45" i="44" s="1"/>
  <c r="B39" i="44"/>
  <c r="B41" i="40"/>
  <c r="B42" i="40" s="1"/>
  <c r="B43" i="40" s="1"/>
  <c r="B44" i="40" s="1"/>
  <c r="B45" i="40" s="1"/>
  <c r="B39" i="40"/>
  <c r="B34" i="43"/>
  <c r="B35" i="43" s="1"/>
  <c r="B36" i="43" s="1"/>
  <c r="B37" i="43" s="1"/>
  <c r="B38" i="43" s="1"/>
  <c r="B32" i="43"/>
  <c r="B34" i="39"/>
  <c r="B35" i="39" s="1"/>
  <c r="B36" i="39" s="1"/>
  <c r="B37" i="39" s="1"/>
  <c r="B38" i="39" s="1"/>
  <c r="B32" i="39"/>
  <c r="B34" i="42"/>
  <c r="B35" i="42" s="1"/>
  <c r="B36" i="42" s="1"/>
  <c r="B37" i="42" s="1"/>
  <c r="B38" i="42" s="1"/>
  <c r="B32" i="42"/>
  <c r="B41" i="41"/>
  <c r="B42" i="41" s="1"/>
  <c r="B43" i="41" s="1"/>
  <c r="B44" i="41" s="1"/>
  <c r="B45" i="41" s="1"/>
  <c r="B39" i="41"/>
  <c r="B41" i="37"/>
  <c r="B42" i="37" s="1"/>
  <c r="B43" i="37" s="1"/>
  <c r="B44" i="37" s="1"/>
  <c r="B45" i="37" s="1"/>
  <c r="B39" i="37"/>
  <c r="B34" i="36"/>
  <c r="B35" i="36" s="1"/>
  <c r="B36" i="36" s="1"/>
  <c r="B37" i="36" s="1"/>
  <c r="B38" i="36" s="1"/>
  <c r="B32" i="36"/>
  <c r="B34" i="35"/>
  <c r="B35" i="35" s="1"/>
  <c r="B36" i="35" s="1"/>
  <c r="B37" i="35" s="1"/>
  <c r="B38" i="35" s="1"/>
  <c r="T11" i="39"/>
  <c r="T11" i="40" s="1"/>
  <c r="B41" i="43" l="1"/>
  <c r="B42" i="43" s="1"/>
  <c r="B43" i="43" s="1"/>
  <c r="B44" i="43" s="1"/>
  <c r="B45" i="43" s="1"/>
  <c r="B39" i="43"/>
  <c r="B48" i="40"/>
  <c r="B49" i="40" s="1"/>
  <c r="B50" i="40" s="1"/>
  <c r="B51" i="40" s="1"/>
  <c r="B52" i="40" s="1"/>
  <c r="B53" i="40" s="1"/>
  <c r="B46" i="40"/>
  <c r="B48" i="44"/>
  <c r="B49" i="44" s="1"/>
  <c r="B50" i="44" s="1"/>
  <c r="B51" i="44" s="1"/>
  <c r="B52" i="44" s="1"/>
  <c r="B53" i="44" s="1"/>
  <c r="B46" i="44"/>
  <c r="B41" i="39"/>
  <c r="B42" i="39" s="1"/>
  <c r="B43" i="39" s="1"/>
  <c r="B44" i="39" s="1"/>
  <c r="B45" i="39" s="1"/>
  <c r="B39" i="39"/>
  <c r="B48" i="38"/>
  <c r="B49" i="38" s="1"/>
  <c r="B46" i="38"/>
  <c r="B41" i="42"/>
  <c r="B42" i="42" s="1"/>
  <c r="B43" i="42" s="1"/>
  <c r="B44" i="42" s="1"/>
  <c r="B45" i="42" s="1"/>
  <c r="B39" i="42"/>
  <c r="B48" i="41"/>
  <c r="B46" i="41"/>
  <c r="B48" i="37"/>
  <c r="B49" i="37" s="1"/>
  <c r="B50" i="37" s="1"/>
  <c r="B46" i="37"/>
  <c r="B41" i="36"/>
  <c r="B44" i="36" s="1"/>
  <c r="B39" i="36"/>
  <c r="B42" i="36" s="1"/>
  <c r="B45" i="36" s="1"/>
  <c r="B41" i="35"/>
  <c r="B42" i="35" s="1"/>
  <c r="B43" i="35" s="1"/>
  <c r="B44" i="35" s="1"/>
  <c r="B45" i="35" s="1"/>
  <c r="B39" i="35"/>
  <c r="F5" i="1"/>
  <c r="B21" i="1"/>
  <c r="B22" i="1" s="1"/>
  <c r="B23" i="1" s="1"/>
  <c r="B46" i="39" l="1"/>
  <c r="B48" i="39"/>
  <c r="B49" i="39" s="1"/>
  <c r="B50" i="39" s="1"/>
  <c r="B51" i="39" s="1"/>
  <c r="B52" i="39" s="1"/>
  <c r="B46" i="43"/>
  <c r="B48" i="43"/>
  <c r="B49" i="43" s="1"/>
  <c r="B50" i="43" s="1"/>
  <c r="B51" i="43" s="1"/>
  <c r="B52" i="43" s="1"/>
  <c r="B53" i="43" s="1"/>
  <c r="B46" i="42"/>
  <c r="B48" i="42"/>
  <c r="B49" i="42" s="1"/>
  <c r="B50" i="42" s="1"/>
  <c r="B51" i="42" s="1"/>
  <c r="B26" i="1"/>
  <c r="B27" i="1" s="1"/>
  <c r="B28" i="1" s="1"/>
  <c r="B29" i="1" s="1"/>
  <c r="B30" i="1" s="1"/>
  <c r="B33" i="1" s="1"/>
  <c r="B34" i="1" s="1"/>
  <c r="B35" i="1" s="1"/>
  <c r="B36" i="1" s="1"/>
  <c r="B37" i="1" s="1"/>
  <c r="B48" i="35"/>
  <c r="B49" i="35" s="1"/>
  <c r="B50" i="35" s="1"/>
  <c r="B51" i="35" s="1"/>
  <c r="B52" i="35" s="1"/>
  <c r="B53" i="35" s="1"/>
  <c r="B46" i="35"/>
  <c r="F5" i="49"/>
  <c r="F5" i="44"/>
  <c r="F5" i="39"/>
  <c r="F5" i="35"/>
  <c r="F5" i="40"/>
  <c r="F5" i="43"/>
  <c r="F5" i="38"/>
  <c r="F5" i="42"/>
  <c r="F5" i="37"/>
  <c r="F5" i="41"/>
  <c r="F5" i="36"/>
  <c r="B40" i="1" l="1"/>
  <c r="B41" i="1" s="1"/>
  <c r="B42" i="1" s="1"/>
  <c r="B43" i="1" s="1"/>
  <c r="B44" i="1" s="1"/>
  <c r="B38" i="1"/>
  <c r="T11" i="42"/>
  <c r="T11" i="44" s="1"/>
  <c r="B46" i="36"/>
  <c r="B48" i="36"/>
  <c r="B49" i="36" s="1"/>
  <c r="B50" i="36" s="1"/>
  <c r="B51" i="36" s="1"/>
  <c r="B47" i="1" l="1"/>
  <c r="B45" i="1"/>
</calcChain>
</file>

<file path=xl/sharedStrings.xml><?xml version="1.0" encoding="utf-8"?>
<sst xmlns="http://schemas.openxmlformats.org/spreadsheetml/2006/main" count="1502" uniqueCount="194">
  <si>
    <t>lundi</t>
  </si>
  <si>
    <t>mardi</t>
  </si>
  <si>
    <t>mercredi</t>
  </si>
  <si>
    <t>jeudi</t>
  </si>
  <si>
    <t>vendredi</t>
  </si>
  <si>
    <t>Après midi</t>
  </si>
  <si>
    <t>Date</t>
  </si>
  <si>
    <t>Matin</t>
  </si>
  <si>
    <t>Observations</t>
  </si>
  <si>
    <t>STRUCTURE</t>
  </si>
  <si>
    <t>NOM + prénom</t>
  </si>
  <si>
    <t>Jours travaillés</t>
  </si>
  <si>
    <t>Informations relatives au FAJ</t>
  </si>
  <si>
    <t>Informations relatives au jours de repos</t>
  </si>
  <si>
    <t>Commmentaire :</t>
  </si>
  <si>
    <t>Initiales
du validant</t>
  </si>
  <si>
    <t>Commentaires</t>
  </si>
  <si>
    <t>Nb de jours ouvrés à travailler / an</t>
  </si>
  <si>
    <r>
      <t xml:space="preserve">Nb jours repos payés
</t>
    </r>
    <r>
      <rPr>
        <i/>
        <sz val="8"/>
        <rFont val="Euphemia"/>
        <family val="2"/>
      </rPr>
      <t>après validation hierarchique
cf Art. 33.41 Accord Entreprise</t>
    </r>
  </si>
  <si>
    <t>Ce mois</t>
  </si>
  <si>
    <t>Cumul/an</t>
  </si>
  <si>
    <t>Type de contrat</t>
  </si>
  <si>
    <t>CDI</t>
  </si>
  <si>
    <t>CDD</t>
  </si>
  <si>
    <t>Travaillez-vous en astreinte ?</t>
  </si>
  <si>
    <t>Etes-vous élu aux IRP ?</t>
  </si>
  <si>
    <t xml:space="preserve">Rythme travail </t>
  </si>
  <si>
    <t xml:space="preserve">Oui </t>
  </si>
  <si>
    <t>Non</t>
  </si>
  <si>
    <t>Temps_plein</t>
  </si>
  <si>
    <t>Temps_partiel</t>
  </si>
  <si>
    <t>Fiche FAJ - salariés Alfa3a</t>
  </si>
  <si>
    <t xml:space="preserve">Signature du salarié : </t>
  </si>
  <si>
    <t>Gestion des absences</t>
  </si>
  <si>
    <t>Préparation de la paie (saisie des EVP)</t>
  </si>
  <si>
    <r>
      <t>Préparation de la paie</t>
    </r>
    <r>
      <rPr>
        <sz val="14"/>
        <rFont val="Smoolthan"/>
      </rPr>
      <t xml:space="preserve"> (saisie des EVP)</t>
    </r>
  </si>
  <si>
    <t>FAJ</t>
  </si>
  <si>
    <t>Heures congés sans solde</t>
  </si>
  <si>
    <t>Nombre Ticket Restau</t>
  </si>
  <si>
    <t>Congés payés</t>
  </si>
  <si>
    <t>Congés évènements familiaux</t>
  </si>
  <si>
    <t>Absence enfant malade</t>
  </si>
  <si>
    <t>Gestion des heures d'Instances Représentatives du Personnel</t>
  </si>
  <si>
    <t>Heures IRP de délégation</t>
  </si>
  <si>
    <t>Heures IRP hors délégation</t>
  </si>
  <si>
    <t xml:space="preserve">si astreintes, ajouter : </t>
  </si>
  <si>
    <t>Heures astreintes (sans intervention)</t>
  </si>
  <si>
    <t>Heures nuit majorées à 25%</t>
  </si>
  <si>
    <t>Heures intervention astreinte à 1,25</t>
  </si>
  <si>
    <t>Montant prime exceptionnelle</t>
  </si>
  <si>
    <t>Autres :</t>
  </si>
  <si>
    <t>Heures jours fériés travaillées</t>
  </si>
  <si>
    <t>Nb de jours ouvrés à travailler / an
en contrat FAJ</t>
  </si>
  <si>
    <t>PRENOM NOM du salarié</t>
  </si>
  <si>
    <t>Nb de jours dans l'année</t>
  </si>
  <si>
    <t>Date d'entrée</t>
  </si>
  <si>
    <t>Fonction occupée</t>
  </si>
  <si>
    <t>Nb de jours de congés payés</t>
  </si>
  <si>
    <t>Nb de jours de repos</t>
  </si>
  <si>
    <t>Nb de jours abs, événement familial</t>
  </si>
  <si>
    <t>NB DE JOURS A TRAVAILLER</t>
  </si>
  <si>
    <t>RH</t>
  </si>
  <si>
    <t>Jours
fériés</t>
  </si>
  <si>
    <t>CP</t>
  </si>
  <si>
    <t>Congés
payés</t>
  </si>
  <si>
    <t>Semaines</t>
  </si>
  <si>
    <r>
      <t xml:space="preserve">Nb jours travaillés
</t>
    </r>
    <r>
      <rPr>
        <b/>
        <sz val="11"/>
        <color indexed="10"/>
        <rFont val="Smoolthan"/>
      </rPr>
      <t>PREVISIONNEL</t>
    </r>
  </si>
  <si>
    <r>
      <t xml:space="preserve">Détail semaine </t>
    </r>
    <r>
      <rPr>
        <b/>
        <sz val="11"/>
        <color indexed="10"/>
        <rFont val="Smoolthan"/>
      </rPr>
      <t>prévisionnel</t>
    </r>
  </si>
  <si>
    <t>L</t>
  </si>
  <si>
    <t>M</t>
  </si>
  <si>
    <t>J</t>
  </si>
  <si>
    <t>V</t>
  </si>
  <si>
    <t>S</t>
  </si>
  <si>
    <t>D</t>
  </si>
  <si>
    <t>Semaine 1</t>
  </si>
  <si>
    <t>Semaine 2</t>
  </si>
  <si>
    <t>Semaine 3</t>
  </si>
  <si>
    <t>Semaine 4</t>
  </si>
  <si>
    <t>Sous-total période 1</t>
  </si>
  <si>
    <t>Semaine 5</t>
  </si>
  <si>
    <t>Semaine 6</t>
  </si>
  <si>
    <t>Semaine 7</t>
  </si>
  <si>
    <t>Semaine 8</t>
  </si>
  <si>
    <t>Sous-total période 2</t>
  </si>
  <si>
    <t>Semaine 9</t>
  </si>
  <si>
    <t>Semaine 10</t>
  </si>
  <si>
    <t>Semaine 11</t>
  </si>
  <si>
    <t>Semaine 12</t>
  </si>
  <si>
    <t>Semaine 13</t>
  </si>
  <si>
    <t>Sous-total période 3</t>
  </si>
  <si>
    <t>Semaine 14</t>
  </si>
  <si>
    <t>Semaine 15</t>
  </si>
  <si>
    <t>Semaine 16</t>
  </si>
  <si>
    <t>Semaine 17</t>
  </si>
  <si>
    <t>Sous-total période 4</t>
  </si>
  <si>
    <t>Semaine 18</t>
  </si>
  <si>
    <t>Semaine 19</t>
  </si>
  <si>
    <t>Semaine 20</t>
  </si>
  <si>
    <t>Semaine 21</t>
  </si>
  <si>
    <t>Sous-total période 5</t>
  </si>
  <si>
    <t>Semaine 22</t>
  </si>
  <si>
    <t>Semaine 23</t>
  </si>
  <si>
    <t>Semaine 24</t>
  </si>
  <si>
    <t>Semaine 25</t>
  </si>
  <si>
    <t>Semaine 26</t>
  </si>
  <si>
    <t>Sous-total période 6</t>
  </si>
  <si>
    <t>Semaine 27</t>
  </si>
  <si>
    <t>Semaine 28</t>
  </si>
  <si>
    <t>Semaine 29</t>
  </si>
  <si>
    <t>Semaine 30</t>
  </si>
  <si>
    <t>Sous-total période 7</t>
  </si>
  <si>
    <t>Semaine 31</t>
  </si>
  <si>
    <t>Semaine 32</t>
  </si>
  <si>
    <t>Semaine 33</t>
  </si>
  <si>
    <t>Semaine 34</t>
  </si>
  <si>
    <t>Sous-total période 8</t>
  </si>
  <si>
    <t>Semaine 35</t>
  </si>
  <si>
    <t>Semaine 36</t>
  </si>
  <si>
    <t>Semaine 37</t>
  </si>
  <si>
    <t>Semaine 38</t>
  </si>
  <si>
    <t>Semaine 39</t>
  </si>
  <si>
    <t>Sous-total période 9</t>
  </si>
  <si>
    <t>Semaine 40</t>
  </si>
  <si>
    <t>Semaine 41</t>
  </si>
  <si>
    <t>Semaine 42</t>
  </si>
  <si>
    <t>Semaine 43</t>
  </si>
  <si>
    <t>Sous-total période 10</t>
  </si>
  <si>
    <t>Semaine 44</t>
  </si>
  <si>
    <t>Semaine 45</t>
  </si>
  <si>
    <t>Semaine 46</t>
  </si>
  <si>
    <t>Semaine 47</t>
  </si>
  <si>
    <t>Sous-total période 11</t>
  </si>
  <si>
    <t>Semaine 48</t>
  </si>
  <si>
    <t>Semaine 49</t>
  </si>
  <si>
    <t>Semaine 50</t>
  </si>
  <si>
    <t>Semaine 51</t>
  </si>
  <si>
    <t>Semaine 52</t>
  </si>
  <si>
    <t>Sous-total période 12</t>
  </si>
  <si>
    <t>Signature du manager</t>
  </si>
  <si>
    <t>Signature du salarié</t>
  </si>
  <si>
    <t>TOTAL 2020</t>
  </si>
  <si>
    <t>Sous-total periode 1</t>
  </si>
  <si>
    <t>JF</t>
  </si>
  <si>
    <t>Nb de jours de repos hebdo (week-end)</t>
  </si>
  <si>
    <t>Nb de jours fériés en semaine</t>
  </si>
  <si>
    <r>
      <t xml:space="preserve">Repos hebdo
</t>
    </r>
    <r>
      <rPr>
        <sz val="9"/>
        <rFont val="Rimouski Sb"/>
        <family val="2"/>
      </rPr>
      <t>(week-end)</t>
    </r>
  </si>
  <si>
    <t>Jours de
repos FAJ</t>
  </si>
  <si>
    <t>Les comptes de jours travaillés ou non de cette période
entrent dans les compteurs 2020 et non 2021</t>
  </si>
  <si>
    <r>
      <t xml:space="preserve">Souvenez-vous que </t>
    </r>
    <r>
      <rPr>
        <b/>
        <sz val="10"/>
        <rFont val="Arial"/>
        <family val="2"/>
      </rPr>
      <t xml:space="preserve">cette période  est à saisir dans la </t>
    </r>
    <r>
      <rPr>
        <b/>
        <sz val="10"/>
        <color rgb="FFFF0000"/>
        <rFont val="Arial"/>
        <family val="2"/>
      </rPr>
      <t xml:space="preserve">fiche de liaison </t>
    </r>
    <r>
      <rPr>
        <b/>
        <sz val="10"/>
        <rFont val="Arial"/>
        <family val="2"/>
      </rPr>
      <t>période 1 - Janvier 2021</t>
    </r>
  </si>
  <si>
    <t>Semaine 53</t>
  </si>
  <si>
    <t>Type de contrat (cdi, cdd,)</t>
  </si>
  <si>
    <t>ETP</t>
  </si>
  <si>
    <t>Nom de la structure</t>
  </si>
  <si>
    <r>
      <t xml:space="preserve">Nb jours travaillés
</t>
    </r>
    <r>
      <rPr>
        <b/>
        <sz val="11"/>
        <color indexed="10"/>
        <rFont val="Smoolthan"/>
      </rPr>
      <t>REEL</t>
    </r>
  </si>
  <si>
    <r>
      <t xml:space="preserve">Détail semaine </t>
    </r>
    <r>
      <rPr>
        <b/>
        <sz val="11"/>
        <color indexed="10"/>
        <rFont val="Smoolthan"/>
      </rPr>
      <t>réel</t>
    </r>
  </si>
  <si>
    <r>
      <t xml:space="preserve">PLANNING FAJ 2021 - </t>
    </r>
    <r>
      <rPr>
        <i/>
        <u/>
        <sz val="28"/>
        <color indexed="10"/>
        <rFont val="Rimouski Sb"/>
        <family val="2"/>
      </rPr>
      <t>RÉEL</t>
    </r>
  </si>
  <si>
    <t>JOURS TRAVAILLES DU MOIS</t>
  </si>
  <si>
    <t>FERIE</t>
  </si>
  <si>
    <r>
      <t xml:space="preserve">PLANNING FAJ 2022 - </t>
    </r>
    <r>
      <rPr>
        <i/>
        <u/>
        <sz val="28"/>
        <color indexed="10"/>
        <rFont val="Rimouski Sb"/>
        <family val="2"/>
      </rPr>
      <t>PRÉVISIONNEL</t>
    </r>
  </si>
  <si>
    <t>NBJ TRANSPORT pour frais réels</t>
  </si>
  <si>
    <t>NATURE</t>
  </si>
  <si>
    <t>AUTRE</t>
  </si>
  <si>
    <t>transp</t>
  </si>
  <si>
    <t>tot transp</t>
  </si>
  <si>
    <t>Autres motifs</t>
  </si>
  <si>
    <t>Nb jours d'astreinte</t>
  </si>
  <si>
    <t>Nb heures intervention astreinte</t>
  </si>
  <si>
    <t>Congé sans solde</t>
  </si>
  <si>
    <t>POUR LE MANAGER : À REMPLIR POUR PRÉPARER LA PAIE</t>
  </si>
  <si>
    <t>Samedi</t>
  </si>
  <si>
    <r>
      <t xml:space="preserve">Nb jours repos FAJ pris
</t>
    </r>
    <r>
      <rPr>
        <i/>
        <sz val="8"/>
        <rFont val="Euphemia"/>
        <family val="2"/>
      </rPr>
      <t>depuis 01.01.2024</t>
    </r>
  </si>
  <si>
    <r>
      <t xml:space="preserve">Nb jours repos restant à prendre
</t>
    </r>
    <r>
      <rPr>
        <i/>
        <sz val="9"/>
        <rFont val="Euphemia"/>
        <family val="2"/>
      </rPr>
      <t>avant le 31.12.2024</t>
    </r>
  </si>
  <si>
    <t>JOURS TRAVAILLES 2024</t>
  </si>
  <si>
    <t>Cumul transport 2024</t>
  </si>
  <si>
    <t>Période 2 - PAIE DE FEVRIER 2024
EVP du 1er au 31 janvier 2024</t>
  </si>
  <si>
    <r>
      <t xml:space="preserve">Nb de jours ouvrés de repos FAJ
</t>
    </r>
    <r>
      <rPr>
        <i/>
        <sz val="9"/>
        <rFont val="Euphemia"/>
        <family val="2"/>
      </rPr>
      <t>à prendre en 2024</t>
    </r>
  </si>
  <si>
    <t>JOURS FAJ TRAVAILLES 01-2024</t>
  </si>
  <si>
    <t>Période 3 - PAIE DE MARS 2024
EVP du 1er au 29 février 2024</t>
  </si>
  <si>
    <t>Période 4 - PAIE DE AVRIL 2024
EVP du 1er au 31 mars 2024</t>
  </si>
  <si>
    <t>Période 5 - PAIE DE MAI 2024
EVP du 1er avril au 30 avril 2024</t>
  </si>
  <si>
    <t>Période 6 - PAIE DE JUIN 2024
EVP du 1er au 31 mai 2024</t>
  </si>
  <si>
    <t>Période 7 - PAIE DE JUILLET 2024
EVP du 1er au 30 juin 2024</t>
  </si>
  <si>
    <t>Période 8 - PAIE DE AOUT 2024
EVP du 1er au 31 juillet 2024</t>
  </si>
  <si>
    <t>Période 9 - PAIE DE SEPTEMBRE 2024
EVP du 1er au 31 août 2024</t>
  </si>
  <si>
    <t>Période 10 - PAIE DE OCTOBRE 2024
EVP du 1er au 30 septembre 2024</t>
  </si>
  <si>
    <t>Période 11 - PAIE DE NOVEMBRE 2024
EVP du 1er au 31 octobre 2024</t>
  </si>
  <si>
    <t>Période 12 - PAIE DE DECEMBRE 2024
EVP du 1er au 30 novembre 2024</t>
  </si>
  <si>
    <t>Période 1bis - PAIE DE JANVIER 2025
EVP du 1er au 31 décembre 2024</t>
  </si>
  <si>
    <r>
      <t xml:space="preserve">Nb de jours ouvrés de repos FAJ
</t>
    </r>
    <r>
      <rPr>
        <i/>
        <sz val="9"/>
        <rFont val="Euphemia"/>
        <family val="2"/>
      </rPr>
      <t>à prendre en 2023</t>
    </r>
  </si>
  <si>
    <r>
      <t xml:space="preserve">Nb jours repos restant à prendre
</t>
    </r>
    <r>
      <rPr>
        <i/>
        <sz val="9"/>
        <rFont val="Euphemia"/>
        <family val="2"/>
      </rPr>
      <t>avant le 31.12.2023</t>
    </r>
  </si>
  <si>
    <t>Période 1 - PAIE DE JANVIER 2024</t>
  </si>
  <si>
    <t>EVP du 1er au 31 décembre 2023</t>
  </si>
  <si>
    <t>Fiche FAJ - salariés Alfa3a - REPORT DE LA FICHE FAJ PERIODE 1BIS 2023</t>
  </si>
  <si>
    <r>
      <t xml:space="preserve">Nb jours repos FAJ pris
</t>
    </r>
    <r>
      <rPr>
        <i/>
        <sz val="8"/>
        <rFont val="Euphemia"/>
        <family val="2"/>
      </rPr>
      <t>depuis 01.01.2023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</si>
</sst>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;@"/>
    <numFmt numFmtId="165" formatCode="dd\ /\ mm"/>
    <numFmt numFmtId="166" formatCode="mmmm\ yyyy"/>
    <numFmt numFmtId="167" formatCode="0.0"/>
  </numFmts>
  <fonts count="55" x14ac:knownFonts="1">
    <font>
      <sz val="10"/>
      <name val="Arial"/>
    </font>
    <font>
      <sz val="10"/>
      <name val="Arial"/>
      <family val="2"/>
    </font>
    <font>
      <sz val="9"/>
      <name val="Euphemia"/>
      <family val="2"/>
    </font>
    <font>
      <sz val="9"/>
      <color indexed="10"/>
      <name val="Euphemia"/>
      <family val="2"/>
    </font>
    <font>
      <b/>
      <sz val="11"/>
      <name val="Rimouski Sb"/>
      <family val="2"/>
    </font>
    <font>
      <sz val="11"/>
      <name val="Rimouski Sb"/>
      <family val="2"/>
    </font>
    <font>
      <b/>
      <sz val="9"/>
      <name val="Smoolthan"/>
    </font>
    <font>
      <b/>
      <sz val="10"/>
      <name val="Smoolthan"/>
    </font>
    <font>
      <b/>
      <sz val="9"/>
      <name val="Euphemia"/>
      <family val="2"/>
    </font>
    <font>
      <i/>
      <sz val="8"/>
      <name val="Euphemia"/>
      <family val="2"/>
    </font>
    <font>
      <sz val="10"/>
      <name val="Euphemia"/>
      <family val="2"/>
    </font>
    <font>
      <b/>
      <sz val="11"/>
      <name val="Smoolthan"/>
    </font>
    <font>
      <b/>
      <sz val="9"/>
      <name val="Rimouski Sb"/>
      <family val="2"/>
    </font>
    <font>
      <b/>
      <sz val="10"/>
      <color theme="0"/>
      <name val="Smoolthan"/>
    </font>
    <font>
      <b/>
      <sz val="9"/>
      <color theme="7"/>
      <name val="Euphemia"/>
      <family val="2"/>
    </font>
    <font>
      <b/>
      <sz val="9"/>
      <color theme="7"/>
      <name val="Smoolthan"/>
    </font>
    <font>
      <b/>
      <sz val="9"/>
      <color theme="0"/>
      <name val="Smoolthan"/>
    </font>
    <font>
      <sz val="10"/>
      <color theme="2"/>
      <name val="Rimouski Sb"/>
      <family val="2"/>
    </font>
    <font>
      <b/>
      <sz val="11"/>
      <color theme="2"/>
      <name val="Rimouski Sb"/>
      <family val="2"/>
    </font>
    <font>
      <b/>
      <sz val="16"/>
      <color theme="0"/>
      <name val="Rimouski Sb"/>
      <family val="2"/>
    </font>
    <font>
      <b/>
      <sz val="14"/>
      <color theme="0"/>
      <name val="Rimouski Sb"/>
      <family val="2"/>
    </font>
    <font>
      <b/>
      <sz val="14"/>
      <name val="Smoolthan"/>
    </font>
    <font>
      <sz val="14"/>
      <name val="Smoolthan"/>
    </font>
    <font>
      <sz val="12"/>
      <name val="Smoolthan"/>
    </font>
    <font>
      <sz val="18"/>
      <name val="Rimouski Sb"/>
      <family val="2"/>
    </font>
    <font>
      <sz val="11"/>
      <name val="Euphemia"/>
      <family val="2"/>
    </font>
    <font>
      <i/>
      <sz val="9"/>
      <name val="Euphemia"/>
      <family val="2"/>
    </font>
    <font>
      <i/>
      <sz val="10"/>
      <color theme="1" tint="0.499984740745262"/>
      <name val="Smoolthan"/>
    </font>
    <font>
      <sz val="10"/>
      <color theme="1" tint="0.499984740745262"/>
      <name val="Rimouski Sb"/>
      <family val="2"/>
    </font>
    <font>
      <sz val="10"/>
      <color theme="1" tint="0.499984740745262"/>
      <name val="Euphemia"/>
      <family val="2"/>
    </font>
    <font>
      <sz val="10"/>
      <color theme="2"/>
      <name val="Euphemia"/>
      <family val="2"/>
    </font>
    <font>
      <sz val="10"/>
      <color theme="0"/>
      <name val="Euphemia"/>
      <family val="2"/>
    </font>
    <font>
      <sz val="28"/>
      <color theme="2"/>
      <name val="Rimouski Sb"/>
      <family val="2"/>
    </font>
    <font>
      <i/>
      <u/>
      <sz val="28"/>
      <color indexed="10"/>
      <name val="Rimouski Sb"/>
      <family val="2"/>
    </font>
    <font>
      <sz val="12"/>
      <name val="Rimouski Sb"/>
      <family val="2"/>
    </font>
    <font>
      <sz val="14"/>
      <name val="Rimouski Sb"/>
      <family val="2"/>
    </font>
    <font>
      <sz val="10"/>
      <name val="Rimouski Sb"/>
      <family val="2"/>
    </font>
    <font>
      <sz val="12"/>
      <name val="Euphemia"/>
      <family val="2"/>
    </font>
    <font>
      <sz val="10"/>
      <color theme="0"/>
      <name val="Rimouski Sb"/>
      <family val="2"/>
    </font>
    <font>
      <sz val="12"/>
      <color theme="0"/>
      <name val="Euphemia"/>
      <family val="2"/>
    </font>
    <font>
      <b/>
      <sz val="11"/>
      <color indexed="12"/>
      <name val="Euphemia"/>
      <family val="2"/>
    </font>
    <font>
      <b/>
      <sz val="10"/>
      <name val="Euphemia"/>
      <family val="2"/>
    </font>
    <font>
      <b/>
      <i/>
      <sz val="10"/>
      <name val="Euphemia"/>
      <family val="2"/>
    </font>
    <font>
      <b/>
      <sz val="11"/>
      <color indexed="10"/>
      <name val="Smoolthan"/>
    </font>
    <font>
      <b/>
      <sz val="11"/>
      <color indexed="8"/>
      <name val="Smoolthan"/>
    </font>
    <font>
      <b/>
      <sz val="11"/>
      <name val="Euphemia"/>
      <family val="2"/>
    </font>
    <font>
      <sz val="11"/>
      <color theme="0"/>
      <name val="Euphemia"/>
      <family val="2"/>
    </font>
    <font>
      <b/>
      <sz val="11"/>
      <color theme="0"/>
      <name val="Rimouski Sb"/>
      <family val="2"/>
    </font>
    <font>
      <b/>
      <sz val="10"/>
      <name val="Arial"/>
      <family val="2"/>
    </font>
    <font>
      <b/>
      <sz val="24"/>
      <name val="Smoolthan"/>
    </font>
    <font>
      <sz val="9"/>
      <name val="Rimouski Sb"/>
      <family val="2"/>
    </font>
    <font>
      <b/>
      <sz val="10"/>
      <color rgb="FFFF0000"/>
      <name val="Arial"/>
      <family val="2"/>
    </font>
    <font>
      <sz val="9"/>
      <color theme="0" tint="-0.14999847407452621"/>
      <name val="Euphemia"/>
      <family val="2"/>
    </font>
    <font>
      <b/>
      <sz val="9"/>
      <color theme="0" tint="-0.14999847407452621"/>
      <name val="Smoolthan"/>
    </font>
    <font>
      <sz val="9"/>
      <color rgb="FFFF0000"/>
      <name val="Euphemi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30"/>
      </patternFill>
    </fill>
    <fill>
      <patternFill patternType="solid">
        <fgColor theme="2"/>
        <bgColor indexed="60"/>
      </patternFill>
    </fill>
    <fill>
      <patternFill patternType="solid">
        <fgColor theme="5"/>
        <bgColor indexed="34"/>
      </patternFill>
    </fill>
    <fill>
      <patternFill patternType="solid">
        <fgColor theme="6"/>
        <bgColor indexed="22"/>
      </patternFill>
    </fill>
    <fill>
      <patternFill patternType="solid">
        <fgColor theme="0"/>
        <bgColor indexed="58"/>
      </patternFill>
    </fill>
    <fill>
      <patternFill patternType="solid">
        <fgColor theme="0" tint="-0.14999847407452621"/>
        <bgColor indexed="58"/>
      </patternFill>
    </fill>
    <fill>
      <patternFill patternType="solid">
        <fgColor rgb="FFFFFF00"/>
        <bgColor indexed="5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1" tint="0.499984740745262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0">
    <xf numFmtId="0" fontId="0" fillId="0" borderId="0" xfId="0"/>
    <xf numFmtId="0" fontId="2" fillId="2" borderId="0" xfId="0" applyFont="1" applyFill="1" applyAlignment="1">
      <alignment vertical="center"/>
    </xf>
    <xf numFmtId="167" fontId="2" fillId="0" borderId="3" xfId="0" applyNumberFormat="1" applyFont="1" applyBorder="1" applyAlignment="1" applyProtection="1">
      <alignment horizontal="center" vertical="center"/>
      <protection locked="0"/>
    </xf>
    <xf numFmtId="167" fontId="2" fillId="0" borderId="4" xfId="0" applyNumberFormat="1" applyFont="1" applyBorder="1" applyAlignment="1" applyProtection="1">
      <alignment horizontal="center" vertical="center"/>
      <protection locked="0"/>
    </xf>
    <xf numFmtId="167" fontId="2" fillId="0" borderId="5" xfId="0" applyNumberFormat="1" applyFont="1" applyBorder="1" applyAlignment="1" applyProtection="1">
      <alignment horizontal="center" vertical="center"/>
      <protection locked="0"/>
    </xf>
    <xf numFmtId="167" fontId="2" fillId="0" borderId="6" xfId="0" applyNumberFormat="1" applyFont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vertical="center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11" fillId="0" borderId="0" xfId="0" applyFont="1"/>
    <xf numFmtId="49" fontId="25" fillId="0" borderId="0" xfId="0" applyNumberFormat="1" applyFont="1" applyAlignment="1">
      <alignment wrapText="1"/>
    </xf>
    <xf numFmtId="0" fontId="25" fillId="0" borderId="0" xfId="0" applyFont="1" applyFill="1" applyAlignment="1">
      <alignment wrapText="1"/>
    </xf>
    <xf numFmtId="0" fontId="25" fillId="0" borderId="0" xfId="0" applyFont="1" applyAlignment="1">
      <alignment wrapText="1"/>
    </xf>
    <xf numFmtId="49" fontId="25" fillId="0" borderId="0" xfId="0" applyNumberFormat="1" applyFont="1" applyFill="1" applyAlignment="1">
      <alignment wrapText="1"/>
    </xf>
    <xf numFmtId="49" fontId="25" fillId="0" borderId="0" xfId="0" applyNumberFormat="1" applyFont="1"/>
    <xf numFmtId="0" fontId="1" fillId="0" borderId="0" xfId="0" applyFont="1"/>
    <xf numFmtId="0" fontId="0" fillId="2" borderId="0" xfId="0" applyFill="1"/>
    <xf numFmtId="0" fontId="10" fillId="2" borderId="0" xfId="0" applyFont="1" applyFill="1"/>
    <xf numFmtId="0" fontId="37" fillId="0" borderId="46" xfId="0" applyNumberFormat="1" applyFont="1" applyBorder="1" applyAlignment="1" applyProtection="1">
      <alignment vertical="center"/>
      <protection locked="0" hidden="1"/>
    </xf>
    <xf numFmtId="0" fontId="10" fillId="2" borderId="0" xfId="0" applyFont="1" applyFill="1" applyBorder="1" applyAlignment="1"/>
    <xf numFmtId="0" fontId="39" fillId="10" borderId="46" xfId="0" applyFont="1" applyFill="1" applyBorder="1" applyAlignment="1">
      <alignment vertical="center"/>
    </xf>
    <xf numFmtId="0" fontId="40" fillId="2" borderId="0" xfId="0" applyFont="1" applyFill="1" applyBorder="1" applyAlignment="1" applyProtection="1">
      <alignment horizontal="left"/>
      <protection hidden="1"/>
    </xf>
    <xf numFmtId="0" fontId="25" fillId="2" borderId="0" xfId="0" applyFont="1" applyFill="1" applyBorder="1" applyAlignment="1"/>
    <xf numFmtId="2" fontId="25" fillId="2" borderId="0" xfId="0" applyNumberFormat="1" applyFont="1" applyFill="1"/>
    <xf numFmtId="0" fontId="25" fillId="2" borderId="0" xfId="0" applyFont="1" applyFill="1" applyProtection="1"/>
    <xf numFmtId="2" fontId="25" fillId="2" borderId="0" xfId="0" applyNumberFormat="1" applyFont="1" applyFill="1" applyProtection="1"/>
    <xf numFmtId="0" fontId="41" fillId="11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42" fillId="1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41" fillId="13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5" fillId="2" borderId="0" xfId="0" applyFont="1" applyFill="1"/>
    <xf numFmtId="0" fontId="44" fillId="0" borderId="52" xfId="0" applyFont="1" applyBorder="1" applyAlignment="1" applyProtection="1">
      <alignment horizontal="center" vertical="center" wrapText="1"/>
      <protection hidden="1"/>
    </xf>
    <xf numFmtId="0" fontId="44" fillId="0" borderId="52" xfId="0" applyFont="1" applyBorder="1" applyAlignment="1" applyProtection="1">
      <alignment horizontal="center" vertical="center"/>
      <protection hidden="1"/>
    </xf>
    <xf numFmtId="0" fontId="44" fillId="0" borderId="51" xfId="0" applyFont="1" applyBorder="1" applyAlignment="1" applyProtection="1">
      <alignment horizontal="center" vertical="center" wrapText="1"/>
      <protection hidden="1"/>
    </xf>
    <xf numFmtId="0" fontId="45" fillId="0" borderId="50" xfId="0" applyNumberFormat="1" applyFont="1" applyBorder="1" applyAlignment="1" applyProtection="1">
      <alignment horizontal="left"/>
      <protection hidden="1"/>
    </xf>
    <xf numFmtId="167" fontId="25" fillId="0" borderId="51" xfId="0" applyNumberFormat="1" applyFont="1" applyFill="1" applyBorder="1" applyAlignment="1" applyProtection="1">
      <alignment horizontal="center"/>
      <protection hidden="1"/>
    </xf>
    <xf numFmtId="167" fontId="25" fillId="15" borderId="52" xfId="0" applyNumberFormat="1" applyFont="1" applyFill="1" applyBorder="1" applyAlignment="1" applyProtection="1">
      <alignment horizontal="center" vertical="center"/>
      <protection hidden="1"/>
    </xf>
    <xf numFmtId="167" fontId="25" fillId="0" borderId="52" xfId="0" applyNumberFormat="1" applyFont="1" applyFill="1" applyBorder="1" applyAlignment="1" applyProtection="1">
      <alignment horizontal="center" vertical="center"/>
      <protection hidden="1"/>
    </xf>
    <xf numFmtId="167" fontId="25" fillId="0" borderId="51" xfId="0" applyNumberFormat="1" applyFont="1" applyFill="1" applyBorder="1" applyAlignment="1" applyProtection="1">
      <alignment horizontal="center" vertical="center"/>
      <protection hidden="1"/>
    </xf>
    <xf numFmtId="0" fontId="45" fillId="2" borderId="0" xfId="0" applyFont="1" applyFill="1"/>
    <xf numFmtId="0" fontId="45" fillId="4" borderId="50" xfId="0" applyNumberFormat="1" applyFont="1" applyFill="1" applyBorder="1" applyAlignment="1" applyProtection="1">
      <alignment horizontal="left"/>
      <protection hidden="1"/>
    </xf>
    <xf numFmtId="167" fontId="45" fillId="4" borderId="51" xfId="0" applyNumberFormat="1" applyFont="1" applyFill="1" applyBorder="1" applyAlignment="1" applyProtection="1">
      <alignment horizontal="center"/>
      <protection hidden="1"/>
    </xf>
    <xf numFmtId="0" fontId="45" fillId="0" borderId="53" xfId="0" applyFont="1" applyBorder="1" applyAlignment="1" applyProtection="1">
      <alignment horizontal="center"/>
    </xf>
    <xf numFmtId="2" fontId="45" fillId="0" borderId="55" xfId="0" applyNumberFormat="1" applyFont="1" applyBorder="1" applyAlignment="1" applyProtection="1">
      <alignment horizontal="center"/>
    </xf>
    <xf numFmtId="2" fontId="45" fillId="2" borderId="0" xfId="0" applyNumberFormat="1" applyFont="1" applyFill="1" applyBorder="1" applyProtection="1"/>
    <xf numFmtId="0" fontId="46" fillId="2" borderId="0" xfId="0" applyFont="1" applyFill="1" applyBorder="1"/>
    <xf numFmtId="0" fontId="47" fillId="19" borderId="0" xfId="0" applyFont="1" applyFill="1" applyBorder="1" applyAlignment="1">
      <alignment vertical="center"/>
    </xf>
    <xf numFmtId="0" fontId="31" fillId="2" borderId="0" xfId="0" applyFont="1" applyFill="1" applyBorder="1" applyAlignment="1" applyProtection="1">
      <alignment vertical="top"/>
      <protection locked="0"/>
    </xf>
    <xf numFmtId="0" fontId="10" fillId="2" borderId="0" xfId="0" applyFont="1" applyFill="1" applyAlignment="1">
      <alignment horizontal="center" vertical="center"/>
    </xf>
    <xf numFmtId="0" fontId="45" fillId="18" borderId="50" xfId="0" applyNumberFormat="1" applyFont="1" applyFill="1" applyBorder="1" applyAlignment="1" applyProtection="1">
      <alignment horizontal="left"/>
      <protection hidden="1"/>
    </xf>
    <xf numFmtId="167" fontId="25" fillId="17" borderId="52" xfId="0" applyNumberFormat="1" applyFont="1" applyFill="1" applyBorder="1" applyAlignment="1" applyProtection="1">
      <alignment horizontal="center" vertical="center"/>
      <protection hidden="1"/>
    </xf>
    <xf numFmtId="167" fontId="25" fillId="18" borderId="52" xfId="0" applyNumberFormat="1" applyFont="1" applyFill="1" applyBorder="1" applyAlignment="1" applyProtection="1">
      <alignment horizontal="center" vertical="center"/>
      <protection hidden="1"/>
    </xf>
    <xf numFmtId="167" fontId="25" fillId="18" borderId="51" xfId="0" applyNumberFormat="1" applyFont="1" applyFill="1" applyBorder="1" applyAlignment="1" applyProtection="1">
      <alignment horizontal="center" vertical="center"/>
      <protection hidden="1"/>
    </xf>
    <xf numFmtId="167" fontId="45" fillId="18" borderId="51" xfId="0" applyNumberFormat="1" applyFont="1" applyFill="1" applyBorder="1" applyAlignment="1" applyProtection="1">
      <alignment horizontal="center"/>
      <protection hidden="1"/>
    </xf>
    <xf numFmtId="0" fontId="45" fillId="18" borderId="5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48" fillId="18" borderId="60" xfId="0" applyFont="1" applyFill="1" applyBorder="1" applyAlignment="1">
      <alignment vertical="center" wrapText="1"/>
    </xf>
    <xf numFmtId="0" fontId="48" fillId="18" borderId="0" xfId="0" applyFont="1" applyFill="1" applyBorder="1" applyAlignment="1">
      <alignment vertical="center" wrapText="1"/>
    </xf>
    <xf numFmtId="167" fontId="25" fillId="18" borderId="51" xfId="0" applyNumberFormat="1" applyFont="1" applyFill="1" applyBorder="1" applyAlignment="1" applyProtection="1">
      <alignment horizontal="center"/>
      <protection hidden="1"/>
    </xf>
    <xf numFmtId="167" fontId="2" fillId="22" borderId="7" xfId="0" applyNumberFormat="1" applyFont="1" applyFill="1" applyBorder="1" applyAlignment="1" applyProtection="1">
      <alignment horizontal="center" vertical="center"/>
      <protection locked="0"/>
    </xf>
    <xf numFmtId="2" fontId="2" fillId="22" borderId="13" xfId="0" applyNumberFormat="1" applyFont="1" applyFill="1" applyBorder="1" applyAlignment="1" applyProtection="1">
      <alignment vertical="center"/>
      <protection locked="0"/>
    </xf>
    <xf numFmtId="167" fontId="2" fillId="22" borderId="8" xfId="0" applyNumberFormat="1" applyFont="1" applyFill="1" applyBorder="1" applyAlignment="1" applyProtection="1">
      <alignment horizontal="center" vertical="center"/>
      <protection locked="0"/>
    </xf>
    <xf numFmtId="167" fontId="2" fillId="23" borderId="7" xfId="0" applyNumberFormat="1" applyFont="1" applyFill="1" applyBorder="1" applyAlignment="1" applyProtection="1">
      <alignment horizontal="center" vertical="center"/>
      <protection locked="0"/>
    </xf>
    <xf numFmtId="2" fontId="2" fillId="23" borderId="13" xfId="0" applyNumberFormat="1" applyFont="1" applyFill="1" applyBorder="1" applyAlignment="1" applyProtection="1">
      <alignment vertical="center"/>
      <protection locked="0"/>
    </xf>
    <xf numFmtId="167" fontId="2" fillId="23" borderId="8" xfId="0" applyNumberFormat="1" applyFont="1" applyFill="1" applyBorder="1" applyAlignment="1" applyProtection="1">
      <alignment horizontal="center" vertical="center"/>
      <protection locked="0"/>
    </xf>
    <xf numFmtId="2" fontId="2" fillId="23" borderId="12" xfId="0" applyNumberFormat="1" applyFont="1" applyFill="1" applyBorder="1" applyAlignment="1" applyProtection="1">
      <alignment horizontal="center" vertical="center"/>
      <protection locked="0"/>
    </xf>
    <xf numFmtId="167" fontId="2" fillId="23" borderId="5" xfId="0" applyNumberFormat="1" applyFont="1" applyFill="1" applyBorder="1" applyAlignment="1" applyProtection="1">
      <alignment horizontal="center" vertical="center"/>
      <protection locked="0"/>
    </xf>
    <xf numFmtId="167" fontId="2" fillId="23" borderId="6" xfId="0" applyNumberFormat="1" applyFont="1" applyFill="1" applyBorder="1" applyAlignment="1" applyProtection="1">
      <alignment horizontal="center" vertical="center"/>
      <protection locked="0"/>
    </xf>
    <xf numFmtId="2" fontId="2" fillId="23" borderId="11" xfId="0" applyNumberFormat="1" applyFont="1" applyFill="1" applyBorder="1" applyAlignment="1" applyProtection="1">
      <alignment horizontal="center" vertical="center"/>
      <protection locked="0"/>
    </xf>
    <xf numFmtId="167" fontId="2" fillId="23" borderId="3" xfId="0" applyNumberFormat="1" applyFont="1" applyFill="1" applyBorder="1" applyAlignment="1" applyProtection="1">
      <alignment horizontal="center" vertical="center"/>
      <protection locked="0"/>
    </xf>
    <xf numFmtId="167" fontId="2" fillId="23" borderId="4" xfId="0" applyNumberFormat="1" applyFont="1" applyFill="1" applyBorder="1" applyAlignment="1" applyProtection="1">
      <alignment horizontal="center" vertical="center"/>
      <protection locked="0"/>
    </xf>
    <xf numFmtId="2" fontId="2" fillId="23" borderId="10" xfId="0" applyNumberFormat="1" applyFont="1" applyFill="1" applyBorder="1" applyAlignment="1" applyProtection="1">
      <alignment horizontal="center" vertical="center"/>
      <protection locked="0"/>
    </xf>
    <xf numFmtId="167" fontId="2" fillId="22" borderId="3" xfId="0" applyNumberFormat="1" applyFont="1" applyFill="1" applyBorder="1" applyAlignment="1" applyProtection="1">
      <alignment horizontal="center" vertical="center"/>
      <protection locked="0"/>
    </xf>
    <xf numFmtId="167" fontId="2" fillId="22" borderId="4" xfId="0" applyNumberFormat="1" applyFont="1" applyFill="1" applyBorder="1" applyAlignment="1" applyProtection="1">
      <alignment horizontal="center" vertical="center"/>
      <protection locked="0"/>
    </xf>
    <xf numFmtId="2" fontId="2" fillId="22" borderId="10" xfId="0" applyNumberFormat="1" applyFont="1" applyFill="1" applyBorder="1" applyAlignment="1" applyProtection="1">
      <alignment horizontal="center" vertical="center"/>
      <protection locked="0"/>
    </xf>
    <xf numFmtId="167" fontId="2" fillId="22" borderId="5" xfId="0" applyNumberFormat="1" applyFont="1" applyFill="1" applyBorder="1" applyAlignment="1" applyProtection="1">
      <alignment horizontal="center" vertical="center"/>
      <protection locked="0"/>
    </xf>
    <xf numFmtId="167" fontId="2" fillId="22" borderId="6" xfId="0" applyNumberFormat="1" applyFont="1" applyFill="1" applyBorder="1" applyAlignment="1" applyProtection="1">
      <alignment horizontal="center" vertical="center"/>
      <protection locked="0"/>
    </xf>
    <xf numFmtId="2" fontId="2" fillId="22" borderId="11" xfId="0" applyNumberFormat="1" applyFont="1" applyFill="1" applyBorder="1" applyAlignment="1" applyProtection="1">
      <alignment horizontal="center" vertical="center"/>
      <protection locked="0"/>
    </xf>
    <xf numFmtId="167" fontId="8" fillId="0" borderId="3" xfId="0" applyNumberFormat="1" applyFont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vertical="center"/>
      <protection locked="0"/>
    </xf>
    <xf numFmtId="167" fontId="8" fillId="0" borderId="4" xfId="0" applyNumberFormat="1" applyFont="1" applyBorder="1" applyAlignment="1" applyProtection="1">
      <alignment horizontal="center" vertical="center"/>
      <protection locked="0"/>
    </xf>
    <xf numFmtId="167" fontId="8" fillId="0" borderId="5" xfId="0" applyNumberFormat="1" applyFont="1" applyBorder="1" applyAlignment="1" applyProtection="1">
      <alignment horizontal="center" vertical="center"/>
      <protection locked="0"/>
    </xf>
    <xf numFmtId="167" fontId="8" fillId="0" borderId="6" xfId="0" applyNumberFormat="1" applyFont="1" applyBorder="1" applyAlignment="1" applyProtection="1">
      <alignment horizontal="center" vertical="center"/>
      <protection locked="0"/>
    </xf>
    <xf numFmtId="167" fontId="8" fillId="0" borderId="7" xfId="0" applyNumberFormat="1" applyFont="1" applyBorder="1" applyAlignment="1" applyProtection="1">
      <alignment horizontal="center" vertical="center"/>
      <protection locked="0"/>
    </xf>
    <xf numFmtId="167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5" xfId="0" applyNumberFormat="1" applyFont="1" applyBorder="1" applyAlignment="1" applyProtection="1">
      <alignment horizontal="center" vertical="center"/>
      <protection locked="0"/>
    </xf>
    <xf numFmtId="167" fontId="8" fillId="23" borderId="5" xfId="0" applyNumberFormat="1" applyFont="1" applyFill="1" applyBorder="1" applyAlignment="1" applyProtection="1">
      <alignment horizontal="center" vertical="center"/>
      <protection locked="0"/>
    </xf>
    <xf numFmtId="2" fontId="8" fillId="23" borderId="13" xfId="0" applyNumberFormat="1" applyFont="1" applyFill="1" applyBorder="1" applyAlignment="1" applyProtection="1">
      <alignment vertical="center"/>
      <protection locked="0"/>
    </xf>
    <xf numFmtId="167" fontId="8" fillId="23" borderId="6" xfId="0" applyNumberFormat="1" applyFont="1" applyFill="1" applyBorder="1" applyAlignment="1" applyProtection="1">
      <alignment horizontal="center" vertical="center"/>
      <protection locked="0"/>
    </xf>
    <xf numFmtId="167" fontId="8" fillId="23" borderId="7" xfId="0" applyNumberFormat="1" applyFont="1" applyFill="1" applyBorder="1" applyAlignment="1" applyProtection="1">
      <alignment horizontal="center" vertical="center"/>
      <protection locked="0"/>
    </xf>
    <xf numFmtId="167" fontId="8" fillId="23" borderId="8" xfId="0" applyNumberFormat="1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2" borderId="23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14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vertical="center"/>
      <protection locked="0"/>
    </xf>
    <xf numFmtId="167" fontId="2" fillId="21" borderId="5" xfId="0" applyNumberFormat="1" applyFont="1" applyFill="1" applyBorder="1" applyAlignment="1" applyProtection="1">
      <alignment horizontal="center" vertical="center"/>
      <protection locked="0"/>
    </xf>
    <xf numFmtId="167" fontId="2" fillId="21" borderId="6" xfId="0" applyNumberFormat="1" applyFont="1" applyFill="1" applyBorder="1" applyAlignment="1" applyProtection="1">
      <alignment horizontal="center" vertical="center"/>
      <protection locked="0"/>
    </xf>
    <xf numFmtId="2" fontId="2" fillId="21" borderId="13" xfId="0" applyNumberFormat="1" applyFont="1" applyFill="1" applyBorder="1" applyAlignment="1" applyProtection="1">
      <alignment vertical="center"/>
      <protection locked="0"/>
    </xf>
    <xf numFmtId="167" fontId="2" fillId="24" borderId="5" xfId="0" applyNumberFormat="1" applyFont="1" applyFill="1" applyBorder="1" applyAlignment="1" applyProtection="1">
      <alignment horizontal="center" vertical="center"/>
      <protection locked="0"/>
    </xf>
    <xf numFmtId="2" fontId="2" fillId="24" borderId="13" xfId="0" applyNumberFormat="1" applyFont="1" applyFill="1" applyBorder="1" applyAlignment="1" applyProtection="1">
      <alignment vertical="center"/>
      <protection locked="0"/>
    </xf>
    <xf numFmtId="167" fontId="2" fillId="24" borderId="6" xfId="0" applyNumberFormat="1" applyFont="1" applyFill="1" applyBorder="1" applyAlignment="1" applyProtection="1">
      <alignment horizontal="center" vertical="center"/>
      <protection locked="0"/>
    </xf>
    <xf numFmtId="2" fontId="2" fillId="26" borderId="13" xfId="0" applyNumberFormat="1" applyFont="1" applyFill="1" applyBorder="1" applyAlignment="1" applyProtection="1">
      <alignment vertical="center"/>
      <protection locked="0"/>
    </xf>
    <xf numFmtId="2" fontId="2" fillId="26" borderId="10" xfId="0" applyNumberFormat="1" applyFont="1" applyFill="1" applyBorder="1" applyAlignment="1" applyProtection="1">
      <alignment horizontal="center" vertical="center"/>
      <protection locked="0"/>
    </xf>
    <xf numFmtId="0" fontId="2" fillId="27" borderId="0" xfId="0" applyFont="1" applyFill="1" applyBorder="1" applyAlignment="1" applyProtection="1">
      <alignment horizontal="center" vertical="center"/>
      <protection locked="0"/>
    </xf>
    <xf numFmtId="0" fontId="2" fillId="27" borderId="0" xfId="0" applyFont="1" applyFill="1" applyBorder="1" applyAlignment="1" applyProtection="1">
      <alignment vertical="center"/>
      <protection locked="0"/>
    </xf>
    <xf numFmtId="49" fontId="2" fillId="27" borderId="0" xfId="0" applyNumberFormat="1" applyFont="1" applyFill="1" applyBorder="1" applyAlignment="1" applyProtection="1">
      <alignment horizontal="center" vertical="center"/>
      <protection locked="0"/>
    </xf>
    <xf numFmtId="0" fontId="2" fillId="21" borderId="0" xfId="0" applyFont="1" applyFill="1" applyBorder="1" applyAlignment="1" applyProtection="1">
      <alignment horizontal="center" vertical="center"/>
      <protection locked="0"/>
    </xf>
    <xf numFmtId="0" fontId="2" fillId="21" borderId="0" xfId="0" applyFont="1" applyFill="1" applyBorder="1" applyAlignment="1" applyProtection="1">
      <alignment vertical="center"/>
      <protection locked="0"/>
    </xf>
    <xf numFmtId="2" fontId="2" fillId="0" borderId="13" xfId="0" applyNumberFormat="1" applyFont="1" applyFill="1" applyBorder="1" applyAlignment="1" applyProtection="1">
      <alignment vertical="center"/>
      <protection locked="0"/>
    </xf>
    <xf numFmtId="167" fontId="2" fillId="23" borderId="70" xfId="0" applyNumberFormat="1" applyFont="1" applyFill="1" applyBorder="1" applyAlignment="1" applyProtection="1">
      <alignment horizontal="center" vertical="center"/>
      <protection locked="0"/>
    </xf>
    <xf numFmtId="2" fontId="2" fillId="23" borderId="19" xfId="0" applyNumberFormat="1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2" fontId="2" fillId="0" borderId="11" xfId="0" applyNumberFormat="1" applyFont="1" applyFill="1" applyBorder="1" applyAlignment="1" applyProtection="1">
      <alignment horizontal="center" vertical="center"/>
      <protection locked="0"/>
    </xf>
    <xf numFmtId="2" fontId="2" fillId="28" borderId="13" xfId="0" applyNumberFormat="1" applyFont="1" applyFill="1" applyBorder="1" applyAlignment="1" applyProtection="1">
      <alignment vertical="center"/>
      <protection locked="0"/>
    </xf>
    <xf numFmtId="2" fontId="2" fillId="28" borderId="11" xfId="0" applyNumberFormat="1" applyFont="1" applyFill="1" applyBorder="1" applyAlignment="1" applyProtection="1">
      <alignment horizontal="center" vertical="center"/>
      <protection locked="0"/>
    </xf>
    <xf numFmtId="2" fontId="2" fillId="28" borderId="10" xfId="0" applyNumberFormat="1" applyFont="1" applyFill="1" applyBorder="1" applyAlignment="1" applyProtection="1">
      <alignment horizontal="center" vertical="center"/>
      <protection locked="0"/>
    </xf>
    <xf numFmtId="167" fontId="8" fillId="2" borderId="71" xfId="0" applyNumberFormat="1" applyFont="1" applyFill="1" applyBorder="1" applyAlignment="1" applyProtection="1">
      <alignment horizontal="center" vertical="center"/>
      <protection locked="0"/>
    </xf>
    <xf numFmtId="167" fontId="8" fillId="0" borderId="71" xfId="0" applyNumberFormat="1" applyFont="1" applyBorder="1" applyAlignment="1" applyProtection="1">
      <alignment horizontal="center" vertical="center"/>
      <protection locked="0"/>
    </xf>
    <xf numFmtId="167" fontId="2" fillId="28" borderId="72" xfId="0" applyNumberFormat="1" applyFont="1" applyFill="1" applyBorder="1" applyAlignment="1" applyProtection="1">
      <alignment horizontal="center" vertical="center"/>
      <protection locked="0"/>
    </xf>
    <xf numFmtId="2" fontId="2" fillId="0" borderId="73" xfId="0" applyNumberFormat="1" applyFont="1" applyBorder="1" applyAlignment="1" applyProtection="1">
      <alignment horizontal="center" vertical="center"/>
      <protection locked="0"/>
    </xf>
    <xf numFmtId="167" fontId="2" fillId="28" borderId="74" xfId="0" applyNumberFormat="1" applyFont="1" applyFill="1" applyBorder="1" applyAlignment="1" applyProtection="1">
      <alignment horizontal="center" vertical="center"/>
      <protection locked="0"/>
    </xf>
    <xf numFmtId="167" fontId="2" fillId="28" borderId="13" xfId="0" applyNumberFormat="1" applyFont="1" applyFill="1" applyBorder="1" applyAlignment="1" applyProtection="1">
      <alignment horizontal="center" vertical="center"/>
      <protection locked="0"/>
    </xf>
    <xf numFmtId="167" fontId="2" fillId="28" borderId="10" xfId="0" applyNumberFormat="1" applyFont="1" applyFill="1" applyBorder="1" applyAlignment="1" applyProtection="1">
      <alignment horizontal="center" vertical="center"/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vertical="center"/>
      <protection locked="0"/>
    </xf>
    <xf numFmtId="2" fontId="10" fillId="0" borderId="0" xfId="0" applyNumberFormat="1" applyFont="1" applyFill="1" applyBorder="1" applyAlignment="1" applyProtection="1">
      <alignment horizontal="left" vertical="center"/>
      <protection locked="0"/>
    </xf>
    <xf numFmtId="167" fontId="8" fillId="0" borderId="5" xfId="0" applyNumberFormat="1" applyFont="1" applyFill="1" applyBorder="1" applyAlignment="1" applyProtection="1">
      <alignment horizontal="center" vertical="center"/>
      <protection locked="0"/>
    </xf>
    <xf numFmtId="166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6" fontId="4" fillId="5" borderId="23" xfId="0" applyNumberFormat="1" applyFont="1" applyFill="1" applyBorder="1" applyAlignment="1" applyProtection="1">
      <alignment horizontal="center" vertical="center"/>
      <protection locked="0"/>
    </xf>
    <xf numFmtId="166" fontId="12" fillId="5" borderId="23" xfId="0" applyNumberFormat="1" applyFont="1" applyFill="1" applyBorder="1" applyAlignment="1" applyProtection="1">
      <alignment horizontal="right" vertical="center" wrapText="1"/>
      <protection locked="0"/>
    </xf>
    <xf numFmtId="166" fontId="4" fillId="5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top" wrapText="1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2" fontId="14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2" fontId="14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164" fontId="3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right" vertical="center"/>
      <protection locked="0"/>
    </xf>
    <xf numFmtId="165" fontId="15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right" vertical="center"/>
      <protection locked="0"/>
    </xf>
    <xf numFmtId="165" fontId="15" fillId="4" borderId="20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right" vertical="center"/>
      <protection locked="0"/>
    </xf>
    <xf numFmtId="165" fontId="15" fillId="4" borderId="21" xfId="0" applyNumberFormat="1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167" fontId="2" fillId="2" borderId="0" xfId="0" applyNumberFormat="1" applyFont="1" applyFill="1" applyBorder="1" applyAlignment="1" applyProtection="1">
      <alignment horizontal="center" vertical="center"/>
      <protection locked="0"/>
    </xf>
    <xf numFmtId="167" fontId="2" fillId="2" borderId="0" xfId="0" applyNumberFormat="1" applyFont="1" applyFill="1" applyAlignment="1" applyProtection="1">
      <alignment horizontal="center" vertical="center"/>
      <protection locked="0"/>
    </xf>
    <xf numFmtId="167" fontId="6" fillId="2" borderId="0" xfId="0" applyNumberFormat="1" applyFont="1" applyFill="1" applyAlignment="1" applyProtection="1">
      <alignment horizontal="center" vertical="center"/>
      <protection locked="0"/>
    </xf>
    <xf numFmtId="0" fontId="24" fillId="6" borderId="45" xfId="0" applyFont="1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21" fillId="8" borderId="36" xfId="0" applyFont="1" applyFill="1" applyBorder="1" applyAlignment="1" applyProtection="1">
      <alignment vertical="center"/>
      <protection locked="0"/>
    </xf>
    <xf numFmtId="49" fontId="23" fillId="7" borderId="36" xfId="0" applyNumberFormat="1" applyFont="1" applyFill="1" applyBorder="1" applyAlignment="1" applyProtection="1">
      <alignment vertical="center"/>
      <protection locked="0"/>
    </xf>
    <xf numFmtId="49" fontId="23" fillId="7" borderId="37" xfId="0" applyNumberFormat="1" applyFont="1" applyFill="1" applyBorder="1" applyAlignment="1" applyProtection="1">
      <alignment vertical="center"/>
      <protection locked="0"/>
    </xf>
    <xf numFmtId="0" fontId="2" fillId="2" borderId="35" xfId="0" applyFont="1" applyFill="1" applyBorder="1" applyAlignment="1" applyProtection="1">
      <alignment vertical="center"/>
      <protection locked="0"/>
    </xf>
    <xf numFmtId="0" fontId="2" fillId="2" borderId="36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 applyProtection="1">
      <alignment vertical="center"/>
      <protection locked="0"/>
    </xf>
    <xf numFmtId="0" fontId="23" fillId="7" borderId="39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 wrapText="1"/>
      <protection locked="0"/>
    </xf>
    <xf numFmtId="2" fontId="14" fillId="4" borderId="9" xfId="0" applyNumberFormat="1" applyFont="1" applyFill="1" applyBorder="1" applyAlignment="1" applyProtection="1">
      <alignment horizontal="center" vertical="center"/>
      <protection locked="0"/>
    </xf>
    <xf numFmtId="2" fontId="14" fillId="4" borderId="14" xfId="0" applyNumberFormat="1" applyFont="1" applyFill="1" applyBorder="1" applyAlignment="1" applyProtection="1">
      <alignment horizontal="center" vertical="center"/>
      <protection locked="0"/>
    </xf>
    <xf numFmtId="167" fontId="8" fillId="21" borderId="9" xfId="0" applyNumberFormat="1" applyFont="1" applyFill="1" applyBorder="1" applyAlignment="1" applyProtection="1">
      <alignment horizontal="center" vertical="center"/>
      <protection locked="0"/>
    </xf>
    <xf numFmtId="1" fontId="8" fillId="21" borderId="9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22" borderId="0" xfId="0" applyFont="1" applyFill="1" applyBorder="1" applyAlignment="1" applyProtection="1">
      <alignment vertical="center"/>
      <protection locked="0"/>
    </xf>
    <xf numFmtId="0" fontId="2" fillId="27" borderId="0" xfId="0" applyFont="1" applyFill="1" applyAlignment="1" applyProtection="1">
      <alignment horizontal="right" vertical="center"/>
      <protection locked="0"/>
    </xf>
    <xf numFmtId="165" fontId="6" fillId="27" borderId="0" xfId="0" applyNumberFormat="1" applyFont="1" applyFill="1" applyAlignment="1" applyProtection="1">
      <alignment horizontal="center" vertical="center"/>
      <protection locked="0"/>
    </xf>
    <xf numFmtId="0" fontId="2" fillId="27" borderId="0" xfId="0" applyFont="1" applyFill="1" applyAlignment="1" applyProtection="1">
      <alignment vertical="center"/>
      <protection locked="0"/>
    </xf>
    <xf numFmtId="0" fontId="2" fillId="26" borderId="0" xfId="0" applyFont="1" applyFill="1" applyBorder="1" applyAlignment="1" applyProtection="1">
      <alignment vertical="center"/>
      <protection locked="0"/>
    </xf>
    <xf numFmtId="0" fontId="2" fillId="26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7" borderId="39" xfId="0" applyFont="1" applyFill="1" applyBorder="1" applyAlignment="1" applyProtection="1">
      <alignment vertical="center"/>
      <protection locked="0"/>
    </xf>
    <xf numFmtId="0" fontId="23" fillId="7" borderId="0" xfId="0" applyNumberFormat="1" applyFont="1" applyFill="1" applyBorder="1" applyAlignment="1" applyProtection="1">
      <alignment vertical="center"/>
      <protection locked="0"/>
    </xf>
    <xf numFmtId="0" fontId="6" fillId="22" borderId="17" xfId="0" applyFont="1" applyFill="1" applyBorder="1" applyAlignment="1" applyProtection="1">
      <alignment horizontal="right" vertical="center"/>
      <protection locked="0"/>
    </xf>
    <xf numFmtId="165" fontId="15" fillId="22" borderId="18" xfId="0" applyNumberFormat="1" applyFont="1" applyFill="1" applyBorder="1" applyAlignment="1" applyProtection="1">
      <alignment horizontal="center" vertical="center"/>
      <protection locked="0"/>
    </xf>
    <xf numFmtId="0" fontId="2" fillId="22" borderId="0" xfId="0" applyFont="1" applyFill="1" applyAlignment="1" applyProtection="1">
      <alignment vertical="center"/>
      <protection locked="0"/>
    </xf>
    <xf numFmtId="0" fontId="6" fillId="22" borderId="19" xfId="0" applyFont="1" applyFill="1" applyBorder="1" applyAlignment="1" applyProtection="1">
      <alignment horizontal="right" vertical="center"/>
      <protection locked="0"/>
    </xf>
    <xf numFmtId="165" fontId="53" fillId="22" borderId="20" xfId="0" applyNumberFormat="1" applyFont="1" applyFill="1" applyBorder="1" applyAlignment="1" applyProtection="1">
      <alignment horizontal="center" vertical="center"/>
      <protection locked="0"/>
    </xf>
    <xf numFmtId="165" fontId="15" fillId="22" borderId="20" xfId="0" applyNumberFormat="1" applyFont="1" applyFill="1" applyBorder="1" applyAlignment="1" applyProtection="1">
      <alignment horizontal="center" vertical="center"/>
      <protection locked="0"/>
    </xf>
    <xf numFmtId="0" fontId="2" fillId="21" borderId="0" xfId="0" applyFont="1" applyFill="1" applyAlignment="1" applyProtection="1">
      <alignment vertical="center"/>
      <protection locked="0"/>
    </xf>
    <xf numFmtId="0" fontId="2" fillId="21" borderId="0" xfId="0" applyFont="1" applyFill="1" applyAlignment="1" applyProtection="1">
      <alignment horizontal="center" vertical="center"/>
      <protection locked="0"/>
    </xf>
    <xf numFmtId="167" fontId="52" fillId="2" borderId="0" xfId="0" applyNumberFormat="1" applyFont="1" applyFill="1" applyAlignment="1" applyProtection="1">
      <alignment horizontal="center" vertical="center"/>
      <protection locked="0"/>
    </xf>
    <xf numFmtId="167" fontId="52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right" vertical="center"/>
      <protection locked="0"/>
    </xf>
    <xf numFmtId="165" fontId="15" fillId="0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right" vertical="center"/>
      <protection locked="0"/>
    </xf>
    <xf numFmtId="165" fontId="15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28" borderId="17" xfId="0" applyFont="1" applyFill="1" applyBorder="1" applyAlignment="1" applyProtection="1">
      <alignment horizontal="right" vertical="center"/>
      <protection locked="0"/>
    </xf>
    <xf numFmtId="165" fontId="15" fillId="28" borderId="18" xfId="0" applyNumberFormat="1" applyFont="1" applyFill="1" applyBorder="1" applyAlignment="1" applyProtection="1">
      <alignment horizontal="center" vertical="center"/>
      <protection locked="0"/>
    </xf>
    <xf numFmtId="0" fontId="2" fillId="28" borderId="0" xfId="0" applyFont="1" applyFill="1" applyAlignment="1" applyProtection="1">
      <alignment vertical="center"/>
      <protection locked="0"/>
    </xf>
    <xf numFmtId="0" fontId="2" fillId="28" borderId="0" xfId="0" applyFont="1" applyFill="1" applyBorder="1" applyAlignment="1" applyProtection="1">
      <alignment vertical="center"/>
      <protection locked="0"/>
    </xf>
    <xf numFmtId="0" fontId="17" fillId="28" borderId="0" xfId="0" applyFont="1" applyFill="1" applyAlignment="1" applyProtection="1">
      <alignment vertical="center" wrapText="1"/>
      <protection locked="0"/>
    </xf>
    <xf numFmtId="0" fontId="6" fillId="28" borderId="19" xfId="0" applyFont="1" applyFill="1" applyBorder="1" applyAlignment="1" applyProtection="1">
      <alignment horizontal="right" vertical="center"/>
      <protection locked="0"/>
    </xf>
    <xf numFmtId="165" fontId="15" fillId="28" borderId="20" xfId="0" applyNumberFormat="1" applyFont="1" applyFill="1" applyBorder="1" applyAlignment="1" applyProtection="1">
      <alignment horizontal="center" vertical="center"/>
      <protection locked="0"/>
    </xf>
    <xf numFmtId="0" fontId="2" fillId="28" borderId="13" xfId="0" applyFont="1" applyFill="1" applyBorder="1" applyAlignment="1" applyProtection="1">
      <alignment vertical="center"/>
      <protection locked="0"/>
    </xf>
    <xf numFmtId="0" fontId="6" fillId="4" borderId="64" xfId="0" applyFont="1" applyFill="1" applyBorder="1" applyAlignment="1" applyProtection="1">
      <alignment horizontal="right" vertical="center"/>
      <protection locked="0"/>
    </xf>
    <xf numFmtId="165" fontId="15" fillId="4" borderId="66" xfId="0" applyNumberFormat="1" applyFont="1" applyFill="1" applyBorder="1" applyAlignment="1" applyProtection="1">
      <alignment horizontal="center" vertical="center"/>
      <protection locked="0"/>
    </xf>
    <xf numFmtId="0" fontId="6" fillId="23" borderId="17" xfId="0" applyFont="1" applyFill="1" applyBorder="1" applyAlignment="1" applyProtection="1">
      <alignment horizontal="right" vertical="center"/>
      <protection locked="0"/>
    </xf>
    <xf numFmtId="165" fontId="15" fillId="23" borderId="18" xfId="0" applyNumberFormat="1" applyFont="1" applyFill="1" applyBorder="1" applyAlignment="1" applyProtection="1">
      <alignment horizontal="center" vertical="center"/>
      <protection locked="0"/>
    </xf>
    <xf numFmtId="0" fontId="2" fillId="23" borderId="0" xfId="0" applyFont="1" applyFill="1" applyAlignment="1" applyProtection="1">
      <alignment vertical="center"/>
      <protection locked="0"/>
    </xf>
    <xf numFmtId="0" fontId="6" fillId="23" borderId="19" xfId="0" applyFont="1" applyFill="1" applyBorder="1" applyAlignment="1" applyProtection="1">
      <alignment horizontal="right" vertical="center"/>
      <protection locked="0"/>
    </xf>
    <xf numFmtId="165" fontId="15" fillId="23" borderId="20" xfId="0" applyNumberFormat="1" applyFont="1" applyFill="1" applyBorder="1" applyAlignment="1" applyProtection="1">
      <alignment horizontal="center" vertical="center"/>
      <protection locked="0"/>
    </xf>
    <xf numFmtId="0" fontId="6" fillId="23" borderId="2" xfId="0" applyFont="1" applyFill="1" applyBorder="1" applyAlignment="1" applyProtection="1">
      <alignment horizontal="right" vertical="center"/>
      <protection locked="0"/>
    </xf>
    <xf numFmtId="165" fontId="15" fillId="23" borderId="21" xfId="0" applyNumberFormat="1" applyFont="1" applyFill="1" applyBorder="1" applyAlignment="1" applyProtection="1">
      <alignment horizontal="center" vertical="center"/>
      <protection locked="0"/>
    </xf>
    <xf numFmtId="0" fontId="6" fillId="23" borderId="0" xfId="0" applyFont="1" applyFill="1" applyBorder="1" applyAlignment="1" applyProtection="1">
      <alignment horizontal="right" vertical="center"/>
      <protection locked="0"/>
    </xf>
    <xf numFmtId="165" fontId="15" fillId="23" borderId="0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right" vertical="center"/>
      <protection locked="0"/>
    </xf>
    <xf numFmtId="165" fontId="15" fillId="4" borderId="0" xfId="0" applyNumberFormat="1" applyFont="1" applyFill="1" applyBorder="1" applyAlignment="1" applyProtection="1">
      <alignment horizontal="center" vertical="center"/>
      <protection locked="0"/>
    </xf>
    <xf numFmtId="0" fontId="6" fillId="23" borderId="22" xfId="0" applyFont="1" applyFill="1" applyBorder="1" applyAlignment="1" applyProtection="1">
      <alignment horizontal="right" vertical="center"/>
      <protection locked="0"/>
    </xf>
    <xf numFmtId="165" fontId="15" fillId="23" borderId="15" xfId="0" applyNumberFormat="1" applyFont="1" applyFill="1" applyBorder="1" applyAlignment="1" applyProtection="1">
      <alignment horizontal="center" vertical="center"/>
      <protection locked="0"/>
    </xf>
    <xf numFmtId="0" fontId="2" fillId="23" borderId="0" xfId="0" applyFont="1" applyFill="1" applyBorder="1" applyAlignment="1" applyProtection="1">
      <alignment vertical="center"/>
      <protection locked="0"/>
    </xf>
    <xf numFmtId="0" fontId="1" fillId="18" borderId="60" xfId="0" applyFont="1" applyFill="1" applyBorder="1" applyAlignment="1">
      <alignment horizontal="left" vertical="center" wrapText="1"/>
    </xf>
    <xf numFmtId="0" fontId="1" fillId="18" borderId="0" xfId="0" applyFont="1" applyFill="1" applyBorder="1" applyAlignment="1">
      <alignment horizontal="left" vertical="center" wrapText="1"/>
    </xf>
    <xf numFmtId="167" fontId="45" fillId="17" borderId="52" xfId="0" applyNumberFormat="1" applyFont="1" applyFill="1" applyBorder="1" applyAlignment="1" applyProtection="1">
      <alignment horizontal="center" vertical="center"/>
      <protection hidden="1"/>
    </xf>
    <xf numFmtId="167" fontId="45" fillId="17" borderId="51" xfId="0" applyNumberFormat="1" applyFont="1" applyFill="1" applyBorder="1" applyAlignment="1" applyProtection="1">
      <alignment horizontal="center" vertical="center"/>
      <protection hidden="1"/>
    </xf>
    <xf numFmtId="0" fontId="48" fillId="18" borderId="60" xfId="0" applyFont="1" applyFill="1" applyBorder="1" applyAlignment="1">
      <alignment horizontal="left" vertical="center" wrapText="1"/>
    </xf>
    <xf numFmtId="0" fontId="48" fillId="18" borderId="0" xfId="0" applyFont="1" applyFill="1" applyBorder="1" applyAlignment="1">
      <alignment horizontal="left" vertical="center" wrapText="1"/>
    </xf>
    <xf numFmtId="0" fontId="47" fillId="20" borderId="22" xfId="0" applyFont="1" applyFill="1" applyBorder="1" applyAlignment="1">
      <alignment horizontal="center" vertical="center"/>
    </xf>
    <xf numFmtId="0" fontId="47" fillId="20" borderId="23" xfId="0" applyFont="1" applyFill="1" applyBorder="1" applyAlignment="1">
      <alignment horizontal="center" vertical="center"/>
    </xf>
    <xf numFmtId="0" fontId="47" fillId="20" borderId="15" xfId="0" applyFont="1" applyFill="1" applyBorder="1" applyAlignment="1">
      <alignment horizontal="center" vertical="center"/>
    </xf>
    <xf numFmtId="167" fontId="45" fillId="16" borderId="53" xfId="0" applyNumberFormat="1" applyFont="1" applyFill="1" applyBorder="1" applyAlignment="1" applyProtection="1">
      <alignment horizontal="center" vertical="center"/>
      <protection hidden="1"/>
    </xf>
    <xf numFmtId="167" fontId="45" fillId="16" borderId="54" xfId="0" applyNumberFormat="1" applyFont="1" applyFill="1" applyBorder="1" applyAlignment="1" applyProtection="1">
      <alignment horizontal="center" vertical="center"/>
      <protection hidden="1"/>
    </xf>
    <xf numFmtId="167" fontId="45" fillId="16" borderId="55" xfId="0" applyNumberFormat="1" applyFont="1" applyFill="1" applyBorder="1" applyAlignment="1" applyProtection="1">
      <alignment horizontal="center" vertical="center"/>
      <protection hidden="1"/>
    </xf>
    <xf numFmtId="167" fontId="45" fillId="16" borderId="52" xfId="0" applyNumberFormat="1" applyFont="1" applyFill="1" applyBorder="1" applyAlignment="1" applyProtection="1">
      <alignment horizontal="center" vertical="center"/>
      <protection hidden="1"/>
    </xf>
    <xf numFmtId="167" fontId="45" fillId="16" borderId="51" xfId="0" applyNumberFormat="1" applyFont="1" applyFill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center" vertical="top"/>
      <protection locked="0"/>
    </xf>
    <xf numFmtId="0" fontId="10" fillId="0" borderId="23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  <protection locked="0"/>
    </xf>
    <xf numFmtId="0" fontId="47" fillId="20" borderId="56" xfId="0" applyFont="1" applyFill="1" applyBorder="1" applyAlignment="1">
      <alignment horizontal="center" vertical="center"/>
    </xf>
    <xf numFmtId="0" fontId="47" fillId="20" borderId="57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38" fillId="10" borderId="46" xfId="0" applyFont="1" applyFill="1" applyBorder="1" applyAlignment="1" applyProtection="1">
      <alignment horizontal="left" vertical="center"/>
      <protection hidden="1"/>
    </xf>
    <xf numFmtId="0" fontId="11" fillId="0" borderId="47" xfId="0" applyFont="1" applyBorder="1" applyAlignment="1" applyProtection="1">
      <alignment horizontal="center" vertical="center"/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 vertical="center" wrapText="1"/>
      <protection hidden="1"/>
    </xf>
    <xf numFmtId="0" fontId="11" fillId="0" borderId="51" xfId="0" applyFont="1" applyBorder="1" applyAlignment="1" applyProtection="1">
      <alignment horizontal="center" vertical="center"/>
      <protection hidden="1"/>
    </xf>
    <xf numFmtId="2" fontId="11" fillId="0" borderId="49" xfId="0" applyNumberFormat="1" applyFont="1" applyBorder="1" applyAlignment="1">
      <alignment horizontal="center" vertical="center"/>
    </xf>
    <xf numFmtId="2" fontId="11" fillId="0" borderId="48" xfId="0" applyNumberFormat="1" applyFont="1" applyBorder="1" applyAlignment="1">
      <alignment horizontal="center" vertical="center"/>
    </xf>
    <xf numFmtId="2" fontId="11" fillId="0" borderId="52" xfId="0" applyNumberFormat="1" applyFont="1" applyBorder="1" applyAlignment="1">
      <alignment horizontal="center" vertical="center"/>
    </xf>
    <xf numFmtId="2" fontId="11" fillId="0" borderId="51" xfId="0" applyNumberFormat="1" applyFont="1" applyBorder="1" applyAlignment="1">
      <alignment horizontal="center" vertical="center"/>
    </xf>
    <xf numFmtId="0" fontId="34" fillId="9" borderId="9" xfId="0" applyFont="1" applyFill="1" applyBorder="1" applyAlignment="1" applyProtection="1">
      <alignment horizontal="left" vertical="center"/>
      <protection hidden="1"/>
    </xf>
    <xf numFmtId="0" fontId="35" fillId="2" borderId="9" xfId="0" applyFont="1" applyFill="1" applyBorder="1" applyAlignment="1" applyProtection="1">
      <alignment horizontal="center" vertical="center"/>
      <protection hidden="1"/>
    </xf>
    <xf numFmtId="0" fontId="49" fillId="18" borderId="61" xfId="0" applyFont="1" applyFill="1" applyBorder="1" applyAlignment="1">
      <alignment horizontal="center" vertical="center" textRotation="45"/>
    </xf>
    <xf numFmtId="0" fontId="32" fillId="2" borderId="0" xfId="0" applyFont="1" applyFill="1" applyAlignment="1">
      <alignment horizontal="center" vertical="center"/>
    </xf>
    <xf numFmtId="0" fontId="36" fillId="9" borderId="46" xfId="0" applyFont="1" applyFill="1" applyBorder="1" applyAlignment="1" applyProtection="1">
      <alignment horizontal="left" vertical="center"/>
      <protection hidden="1"/>
    </xf>
    <xf numFmtId="2" fontId="10" fillId="0" borderId="19" xfId="0" applyNumberFormat="1" applyFont="1" applyBorder="1" applyAlignment="1" applyProtection="1">
      <alignment horizontal="left" vertical="center"/>
      <protection locked="0"/>
    </xf>
    <xf numFmtId="2" fontId="10" fillId="0" borderId="31" xfId="0" applyNumberFormat="1" applyFont="1" applyBorder="1" applyAlignment="1" applyProtection="1">
      <alignment horizontal="left" vertical="center"/>
      <protection locked="0"/>
    </xf>
    <xf numFmtId="2" fontId="10" fillId="0" borderId="20" xfId="0" applyNumberFormat="1" applyFont="1" applyBorder="1" applyAlignment="1" applyProtection="1">
      <alignment horizontal="left" vertical="center"/>
      <protection locked="0"/>
    </xf>
    <xf numFmtId="2" fontId="10" fillId="0" borderId="28" xfId="0" applyNumberFormat="1" applyFont="1" applyBorder="1" applyAlignment="1" applyProtection="1">
      <alignment horizontal="left" vertical="center"/>
      <protection locked="0"/>
    </xf>
    <xf numFmtId="2" fontId="10" fillId="0" borderId="29" xfId="0" applyNumberFormat="1" applyFont="1" applyBorder="1" applyAlignment="1" applyProtection="1">
      <alignment horizontal="left" vertical="center"/>
      <protection locked="0"/>
    </xf>
    <xf numFmtId="2" fontId="10" fillId="0" borderId="30" xfId="0" applyNumberFormat="1" applyFont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top"/>
      <protection locked="0"/>
    </xf>
    <xf numFmtId="0" fontId="7" fillId="2" borderId="39" xfId="0" applyFont="1" applyFill="1" applyBorder="1" applyAlignment="1" applyProtection="1">
      <alignment horizontal="left" vertical="top"/>
      <protection locked="0"/>
    </xf>
    <xf numFmtId="0" fontId="7" fillId="2" borderId="40" xfId="0" applyFont="1" applyFill="1" applyBorder="1" applyAlignment="1" applyProtection="1">
      <alignment horizontal="left" vertical="top"/>
      <protection locked="0"/>
    </xf>
    <xf numFmtId="0" fontId="7" fillId="2" borderId="41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34" xfId="0" applyFont="1" applyFill="1" applyBorder="1" applyAlignment="1" applyProtection="1">
      <alignment horizontal="left" vertical="top"/>
      <protection locked="0"/>
    </xf>
    <xf numFmtId="0" fontId="7" fillId="2" borderId="42" xfId="0" applyFont="1" applyFill="1" applyBorder="1" applyAlignment="1" applyProtection="1">
      <alignment horizontal="left" vertical="top"/>
      <protection locked="0"/>
    </xf>
    <xf numFmtId="0" fontId="7" fillId="2" borderId="43" xfId="0" applyFont="1" applyFill="1" applyBorder="1" applyAlignment="1" applyProtection="1">
      <alignment horizontal="left" vertical="top"/>
      <protection locked="0"/>
    </xf>
    <xf numFmtId="0" fontId="7" fillId="2" borderId="44" xfId="0" applyFont="1" applyFill="1" applyBorder="1" applyAlignment="1" applyProtection="1">
      <alignment horizontal="left" vertical="top"/>
      <protection locked="0"/>
    </xf>
    <xf numFmtId="49" fontId="23" fillId="7" borderId="39" xfId="0" applyNumberFormat="1" applyFont="1" applyFill="1" applyBorder="1" applyAlignment="1" applyProtection="1">
      <alignment horizontal="left" vertical="center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2" fontId="10" fillId="0" borderId="17" xfId="0" applyNumberFormat="1" applyFont="1" applyBorder="1" applyAlignment="1" applyProtection="1">
      <alignment horizontal="left" vertical="center"/>
      <protection locked="0"/>
    </xf>
    <xf numFmtId="2" fontId="10" fillId="0" borderId="27" xfId="0" applyNumberFormat="1" applyFont="1" applyBorder="1" applyAlignment="1" applyProtection="1">
      <alignment horizontal="left" vertical="center"/>
      <protection locked="0"/>
    </xf>
    <xf numFmtId="2" fontId="10" fillId="0" borderId="18" xfId="0" applyNumberFormat="1" applyFont="1" applyBorder="1" applyAlignment="1" applyProtection="1">
      <alignment horizontal="left" vertical="center"/>
      <protection locked="0"/>
    </xf>
    <xf numFmtId="0" fontId="8" fillId="4" borderId="26" xfId="0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Alignment="1" applyProtection="1">
      <alignment horizontal="left" vertical="center" wrapText="1"/>
      <protection locked="0"/>
    </xf>
    <xf numFmtId="166" fontId="19" fillId="3" borderId="22" xfId="0" applyNumberFormat="1" applyFont="1" applyFill="1" applyBorder="1" applyAlignment="1" applyProtection="1">
      <alignment horizontal="center" vertical="center"/>
      <protection locked="0"/>
    </xf>
    <xf numFmtId="166" fontId="19" fillId="3" borderId="23" xfId="0" applyNumberFormat="1" applyFont="1" applyFill="1" applyBorder="1" applyAlignment="1" applyProtection="1">
      <alignment horizontal="center" vertical="center"/>
      <protection locked="0"/>
    </xf>
    <xf numFmtId="166" fontId="19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22" xfId="0" applyNumberFormat="1" applyFont="1" applyFill="1" applyBorder="1" applyAlignment="1" applyProtection="1">
      <alignment horizontal="left" vertical="center" wrapText="1"/>
      <protection locked="0"/>
    </xf>
    <xf numFmtId="2" fontId="8" fillId="4" borderId="23" xfId="0" applyNumberFormat="1" applyFont="1" applyFill="1" applyBorder="1" applyAlignment="1" applyProtection="1">
      <alignment horizontal="left" vertical="center"/>
      <protection locked="0"/>
    </xf>
    <xf numFmtId="2" fontId="8" fillId="4" borderId="15" xfId="0" applyNumberFormat="1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left" vertical="top"/>
      <protection locked="0"/>
    </xf>
    <xf numFmtId="0" fontId="6" fillId="2" borderId="24" xfId="0" applyFont="1" applyFill="1" applyBorder="1" applyAlignment="1" applyProtection="1">
      <alignment horizontal="left" vertical="top"/>
      <protection locked="0"/>
    </xf>
    <xf numFmtId="0" fontId="6" fillId="2" borderId="25" xfId="0" applyFont="1" applyFill="1" applyBorder="1" applyAlignment="1" applyProtection="1">
      <alignment horizontal="left" vertical="top"/>
      <protection locked="0"/>
    </xf>
    <xf numFmtId="0" fontId="6" fillId="2" borderId="32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2" borderId="33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6" fillId="2" borderId="21" xfId="0" applyFont="1" applyFill="1" applyBorder="1" applyAlignment="1" applyProtection="1">
      <alignment horizontal="left" vertical="top"/>
      <protection locked="0"/>
    </xf>
    <xf numFmtId="2" fontId="8" fillId="4" borderId="26" xfId="0" applyNumberFormat="1" applyFont="1" applyFill="1" applyBorder="1" applyAlignment="1" applyProtection="1">
      <alignment horizontal="left" vertical="center" wrapText="1"/>
      <protection locked="0"/>
    </xf>
    <xf numFmtId="2" fontId="8" fillId="4" borderId="24" xfId="0" applyNumberFormat="1" applyFont="1" applyFill="1" applyBorder="1" applyAlignment="1" applyProtection="1">
      <alignment horizontal="left" vertical="center" wrapText="1"/>
      <protection locked="0"/>
    </xf>
    <xf numFmtId="2" fontId="8" fillId="4" borderId="2" xfId="0" applyNumberFormat="1" applyFont="1" applyFill="1" applyBorder="1" applyAlignment="1" applyProtection="1">
      <alignment horizontal="left" vertical="center" wrapText="1"/>
      <protection locked="0"/>
    </xf>
    <xf numFmtId="2" fontId="8" fillId="4" borderId="1" xfId="0" applyNumberFormat="1" applyFont="1" applyFill="1" applyBorder="1" applyAlignment="1" applyProtection="1">
      <alignment horizontal="left" vertical="center" wrapText="1"/>
      <protection locked="0"/>
    </xf>
    <xf numFmtId="0" fontId="8" fillId="25" borderId="16" xfId="0" applyFont="1" applyFill="1" applyBorder="1" applyAlignment="1" applyProtection="1">
      <alignment horizontal="center" vertical="center"/>
      <protection locked="0"/>
    </xf>
    <xf numFmtId="0" fontId="8" fillId="25" borderId="14" xfId="0" applyFont="1" applyFill="1" applyBorder="1" applyAlignment="1" applyProtection="1">
      <alignment horizontal="center" vertical="center"/>
      <protection locked="0"/>
    </xf>
    <xf numFmtId="2" fontId="8" fillId="4" borderId="1" xfId="0" applyNumberFormat="1" applyFont="1" applyFill="1" applyBorder="1" applyAlignment="1" applyProtection="1">
      <alignment horizontal="left" vertical="center"/>
      <protection locked="0"/>
    </xf>
    <xf numFmtId="2" fontId="8" fillId="4" borderId="21" xfId="0" applyNumberFormat="1" applyFont="1" applyFill="1" applyBorder="1" applyAlignment="1" applyProtection="1">
      <alignment horizontal="left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13" fillId="5" borderId="22" xfId="0" applyFont="1" applyFill="1" applyBorder="1" applyAlignment="1" applyProtection="1">
      <alignment horizontal="center" vertical="center"/>
      <protection locked="0"/>
    </xf>
    <xf numFmtId="0" fontId="13" fillId="5" borderId="23" xfId="0" applyFont="1" applyFill="1" applyBorder="1" applyAlignment="1" applyProtection="1">
      <alignment horizontal="center" vertical="center"/>
      <protection locked="0"/>
    </xf>
    <xf numFmtId="0" fontId="13" fillId="5" borderId="24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 applyProtection="1">
      <alignment horizontal="center" vertical="center"/>
      <protection locked="0"/>
    </xf>
    <xf numFmtId="0" fontId="13" fillId="5" borderId="25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166" fontId="20" fillId="5" borderId="26" xfId="0" applyNumberFormat="1" applyFont="1" applyFill="1" applyBorder="1" applyAlignment="1" applyProtection="1">
      <alignment horizontal="center" vertical="center"/>
      <protection locked="0"/>
    </xf>
    <xf numFmtId="166" fontId="20" fillId="5" borderId="24" xfId="0" applyNumberFormat="1" applyFont="1" applyFill="1" applyBorder="1" applyAlignment="1" applyProtection="1">
      <alignment horizontal="center" vertical="center"/>
      <protection locked="0"/>
    </xf>
    <xf numFmtId="166" fontId="20" fillId="5" borderId="25" xfId="0" applyNumberFormat="1" applyFont="1" applyFill="1" applyBorder="1" applyAlignment="1" applyProtection="1">
      <alignment horizontal="center" vertical="center"/>
      <protection locked="0"/>
    </xf>
    <xf numFmtId="166" fontId="4" fillId="5" borderId="2" xfId="0" applyNumberFormat="1" applyFont="1" applyFill="1" applyBorder="1" applyAlignment="1" applyProtection="1">
      <alignment horizontal="center" vertical="center"/>
      <protection locked="0"/>
    </xf>
    <xf numFmtId="166" fontId="4" fillId="5" borderId="1" xfId="0" applyNumberFormat="1" applyFont="1" applyFill="1" applyBorder="1" applyAlignment="1" applyProtection="1">
      <alignment horizontal="center" vertical="center"/>
      <protection locked="0"/>
    </xf>
    <xf numFmtId="166" fontId="4" fillId="5" borderId="21" xfId="0" applyNumberFormat="1" applyFont="1" applyFill="1" applyBorder="1" applyAlignment="1" applyProtection="1">
      <alignment horizontal="center" vertical="center"/>
      <protection locked="0"/>
    </xf>
    <xf numFmtId="166" fontId="4" fillId="5" borderId="22" xfId="0" applyNumberFormat="1" applyFont="1" applyFill="1" applyBorder="1" applyAlignment="1" applyProtection="1">
      <alignment horizontal="right" vertical="center"/>
      <protection locked="0"/>
    </xf>
    <xf numFmtId="166" fontId="4" fillId="5" borderId="23" xfId="0" applyNumberFormat="1" applyFont="1" applyFill="1" applyBorder="1" applyAlignment="1" applyProtection="1">
      <alignment horizontal="right" vertical="center"/>
      <protection locked="0"/>
    </xf>
    <xf numFmtId="14" fontId="4" fillId="5" borderId="23" xfId="0" applyNumberFormat="1" applyFont="1" applyFill="1" applyBorder="1" applyAlignment="1" applyProtection="1">
      <alignment horizontal="center" vertical="center"/>
      <protection locked="0"/>
    </xf>
    <xf numFmtId="166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2" fontId="8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15" xfId="0" applyNumberFormat="1" applyFont="1" applyFill="1" applyBorder="1" applyAlignment="1" applyProtection="1">
      <alignment horizontal="center" vertical="center" wrapText="1"/>
      <protection locked="0"/>
    </xf>
    <xf numFmtId="2" fontId="10" fillId="23" borderId="28" xfId="0" applyNumberFormat="1" applyFont="1" applyFill="1" applyBorder="1" applyAlignment="1" applyProtection="1">
      <alignment horizontal="left" vertical="center"/>
      <protection locked="0"/>
    </xf>
    <xf numFmtId="2" fontId="10" fillId="23" borderId="29" xfId="0" applyNumberFormat="1" applyFont="1" applyFill="1" applyBorder="1" applyAlignment="1" applyProtection="1">
      <alignment horizontal="left" vertical="center"/>
      <protection locked="0"/>
    </xf>
    <xf numFmtId="2" fontId="10" fillId="23" borderId="30" xfId="0" applyNumberFormat="1" applyFont="1" applyFill="1" applyBorder="1" applyAlignment="1" applyProtection="1">
      <alignment horizontal="left" vertical="center"/>
      <protection locked="0"/>
    </xf>
    <xf numFmtId="2" fontId="10" fillId="23" borderId="19" xfId="0" applyNumberFormat="1" applyFont="1" applyFill="1" applyBorder="1" applyAlignment="1" applyProtection="1">
      <alignment horizontal="left" vertical="center"/>
      <protection locked="0"/>
    </xf>
    <xf numFmtId="2" fontId="10" fillId="23" borderId="31" xfId="0" applyNumberFormat="1" applyFont="1" applyFill="1" applyBorder="1" applyAlignment="1" applyProtection="1">
      <alignment horizontal="left" vertical="center"/>
      <protection locked="0"/>
    </xf>
    <xf numFmtId="2" fontId="10" fillId="23" borderId="20" xfId="0" applyNumberFormat="1" applyFont="1" applyFill="1" applyBorder="1" applyAlignment="1" applyProtection="1">
      <alignment horizontal="left" vertic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 wrapText="1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24" fillId="6" borderId="45" xfId="0" applyFont="1" applyFill="1" applyBorder="1" applyAlignment="1" applyProtection="1">
      <alignment horizontal="center" vertical="center"/>
      <protection locked="0"/>
    </xf>
    <xf numFmtId="0" fontId="21" fillId="8" borderId="36" xfId="0" applyFont="1" applyFill="1" applyBorder="1" applyAlignment="1" applyProtection="1">
      <alignment horizontal="center" vertical="center"/>
      <protection locked="0"/>
    </xf>
    <xf numFmtId="2" fontId="10" fillId="26" borderId="17" xfId="0" applyNumberFormat="1" applyFont="1" applyFill="1" applyBorder="1" applyAlignment="1" applyProtection="1">
      <alignment horizontal="left" vertical="center"/>
      <protection locked="0"/>
    </xf>
    <xf numFmtId="2" fontId="10" fillId="26" borderId="27" xfId="0" applyNumberFormat="1" applyFont="1" applyFill="1" applyBorder="1" applyAlignment="1" applyProtection="1">
      <alignment horizontal="left" vertical="center"/>
      <protection locked="0"/>
    </xf>
    <xf numFmtId="2" fontId="10" fillId="26" borderId="18" xfId="0" applyNumberFormat="1" applyFont="1" applyFill="1" applyBorder="1" applyAlignment="1" applyProtection="1">
      <alignment horizontal="left" vertical="center"/>
      <protection locked="0"/>
    </xf>
    <xf numFmtId="166" fontId="19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32" xfId="0" applyNumberFormat="1" applyFont="1" applyFill="1" applyBorder="1" applyAlignment="1" applyProtection="1">
      <alignment horizontal="left" vertical="center" wrapText="1"/>
      <protection locked="0"/>
    </xf>
    <xf numFmtId="2" fontId="8" fillId="4" borderId="0" xfId="0" applyNumberFormat="1" applyFont="1" applyFill="1" applyBorder="1" applyAlignment="1" applyProtection="1">
      <alignment horizontal="left" vertical="center"/>
      <protection locked="0"/>
    </xf>
    <xf numFmtId="2" fontId="8" fillId="4" borderId="33" xfId="0" applyNumberFormat="1" applyFont="1" applyFill="1" applyBorder="1" applyAlignment="1" applyProtection="1">
      <alignment horizontal="left" vertical="center"/>
      <protection locked="0"/>
    </xf>
    <xf numFmtId="2" fontId="8" fillId="4" borderId="25" xfId="0" applyNumberFormat="1" applyFont="1" applyFill="1" applyBorder="1" applyAlignment="1" applyProtection="1">
      <alignment horizontal="left" vertical="center" wrapText="1"/>
      <protection locked="0"/>
    </xf>
    <xf numFmtId="2" fontId="8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2" fontId="14" fillId="2" borderId="13" xfId="0" applyNumberFormat="1" applyFont="1" applyFill="1" applyBorder="1" applyAlignment="1" applyProtection="1">
      <alignment horizontal="center" vertical="center"/>
      <protection locked="0"/>
    </xf>
    <xf numFmtId="2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49" fontId="23" fillId="7" borderId="36" xfId="0" applyNumberFormat="1" applyFont="1" applyFill="1" applyBorder="1" applyAlignment="1" applyProtection="1">
      <alignment horizontal="left" vertical="center"/>
      <protection locked="0"/>
    </xf>
    <xf numFmtId="49" fontId="23" fillId="7" borderId="37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3" fillId="7" borderId="39" xfId="0" applyNumberFormat="1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Alignment="1" applyProtection="1">
      <alignment horizontal="left" vertical="center" wrapText="1"/>
      <protection locked="0"/>
    </xf>
    <xf numFmtId="0" fontId="30" fillId="2" borderId="0" xfId="0" applyFont="1" applyFill="1" applyAlignment="1" applyProtection="1">
      <alignment horizontal="left" vertical="center" wrapText="1"/>
      <protection locked="0"/>
    </xf>
    <xf numFmtId="2" fontId="10" fillId="23" borderId="17" xfId="0" applyNumberFormat="1" applyFont="1" applyFill="1" applyBorder="1" applyAlignment="1" applyProtection="1">
      <alignment horizontal="left" vertical="center"/>
      <protection locked="0"/>
    </xf>
    <xf numFmtId="2" fontId="10" fillId="23" borderId="27" xfId="0" applyNumberFormat="1" applyFont="1" applyFill="1" applyBorder="1" applyAlignment="1" applyProtection="1">
      <alignment horizontal="left" vertical="center"/>
      <protection locked="0"/>
    </xf>
    <xf numFmtId="2" fontId="10" fillId="23" borderId="18" xfId="0" applyNumberFormat="1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center" vertical="top"/>
      <protection locked="0"/>
    </xf>
    <xf numFmtId="0" fontId="6" fillId="2" borderId="24" xfId="0" applyFont="1" applyFill="1" applyBorder="1" applyAlignment="1" applyProtection="1">
      <alignment horizontal="center" vertical="top"/>
      <protection locked="0"/>
    </xf>
    <xf numFmtId="0" fontId="6" fillId="2" borderId="25" xfId="0" applyFont="1" applyFill="1" applyBorder="1" applyAlignment="1" applyProtection="1">
      <alignment horizontal="center" vertical="top"/>
      <protection locked="0"/>
    </xf>
    <xf numFmtId="0" fontId="6" fillId="2" borderId="32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 vertical="top"/>
      <protection locked="0"/>
    </xf>
    <xf numFmtId="0" fontId="6" fillId="2" borderId="33" xfId="0" applyFont="1" applyFill="1" applyBorder="1" applyAlignment="1" applyProtection="1">
      <alignment horizontal="center" vertical="top"/>
      <protection locked="0"/>
    </xf>
    <xf numFmtId="0" fontId="6" fillId="2" borderId="2" xfId="0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0" fontId="6" fillId="2" borderId="21" xfId="0" applyFont="1" applyFill="1" applyBorder="1" applyAlignment="1" applyProtection="1">
      <alignment horizontal="center" vertical="top"/>
      <protection locked="0"/>
    </xf>
    <xf numFmtId="2" fontId="10" fillId="23" borderId="26" xfId="0" applyNumberFormat="1" applyFont="1" applyFill="1" applyBorder="1" applyAlignment="1" applyProtection="1">
      <alignment horizontal="center" vertical="center"/>
      <protection locked="0"/>
    </xf>
    <xf numFmtId="2" fontId="10" fillId="23" borderId="24" xfId="0" applyNumberFormat="1" applyFont="1" applyFill="1" applyBorder="1" applyAlignment="1" applyProtection="1">
      <alignment horizontal="center" vertical="center"/>
      <protection locked="0"/>
    </xf>
    <xf numFmtId="2" fontId="10" fillId="23" borderId="0" xfId="0" applyNumberFormat="1" applyFont="1" applyFill="1" applyBorder="1" applyAlignment="1" applyProtection="1">
      <alignment horizontal="center" vertical="center"/>
      <protection locked="0"/>
    </xf>
    <xf numFmtId="2" fontId="10" fillId="23" borderId="2" xfId="0" applyNumberFormat="1" applyFont="1" applyFill="1" applyBorder="1" applyAlignment="1" applyProtection="1">
      <alignment horizontal="center" vertical="center"/>
      <protection locked="0"/>
    </xf>
    <xf numFmtId="2" fontId="10" fillId="23" borderId="1" xfId="0" applyNumberFormat="1" applyFont="1" applyFill="1" applyBorder="1" applyAlignment="1" applyProtection="1">
      <alignment horizontal="center" vertical="center"/>
      <protection locked="0"/>
    </xf>
    <xf numFmtId="2" fontId="10" fillId="0" borderId="17" xfId="0" applyNumberFormat="1" applyFont="1" applyFill="1" applyBorder="1" applyAlignment="1" applyProtection="1">
      <alignment horizontal="left" vertical="center"/>
      <protection locked="0"/>
    </xf>
    <xf numFmtId="2" fontId="10" fillId="0" borderId="27" xfId="0" applyNumberFormat="1" applyFont="1" applyFill="1" applyBorder="1" applyAlignment="1" applyProtection="1">
      <alignment horizontal="left" vertical="center"/>
      <protection locked="0"/>
    </xf>
    <xf numFmtId="2" fontId="10" fillId="0" borderId="18" xfId="0" applyNumberFormat="1" applyFont="1" applyFill="1" applyBorder="1" applyAlignment="1" applyProtection="1">
      <alignment horizontal="left" vertical="center"/>
      <protection locked="0"/>
    </xf>
    <xf numFmtId="2" fontId="10" fillId="0" borderId="66" xfId="0" applyNumberFormat="1" applyFont="1" applyBorder="1" applyAlignment="1" applyProtection="1">
      <alignment horizontal="left" vertical="center"/>
      <protection locked="0"/>
    </xf>
    <xf numFmtId="0" fontId="13" fillId="3" borderId="21" xfId="0" applyFont="1" applyFill="1" applyBorder="1" applyAlignment="1" applyProtection="1">
      <alignment horizontal="center" vertical="center" wrapText="1"/>
      <protection locked="0"/>
    </xf>
    <xf numFmtId="2" fontId="10" fillId="23" borderId="22" xfId="0" applyNumberFormat="1" applyFont="1" applyFill="1" applyBorder="1" applyAlignment="1" applyProtection="1">
      <alignment horizontal="center" vertical="center"/>
      <protection locked="0"/>
    </xf>
    <xf numFmtId="2" fontId="10" fillId="23" borderId="23" xfId="0" applyNumberFormat="1" applyFont="1" applyFill="1" applyBorder="1" applyAlignment="1" applyProtection="1">
      <alignment horizontal="center" vertical="center"/>
      <protection locked="0"/>
    </xf>
    <xf numFmtId="2" fontId="10" fillId="23" borderId="15" xfId="0" applyNumberFormat="1" applyFont="1" applyFill="1" applyBorder="1" applyAlignment="1" applyProtection="1">
      <alignment horizontal="center" vertical="center"/>
      <protection locked="0"/>
    </xf>
    <xf numFmtId="2" fontId="10" fillId="21" borderId="17" xfId="0" applyNumberFormat="1" applyFont="1" applyFill="1" applyBorder="1" applyAlignment="1" applyProtection="1">
      <alignment horizontal="left" vertical="center"/>
      <protection locked="0"/>
    </xf>
    <xf numFmtId="2" fontId="10" fillId="21" borderId="27" xfId="0" applyNumberFormat="1" applyFont="1" applyFill="1" applyBorder="1" applyAlignment="1" applyProtection="1">
      <alignment horizontal="left" vertical="center"/>
      <protection locked="0"/>
    </xf>
    <xf numFmtId="2" fontId="10" fillId="21" borderId="18" xfId="0" applyNumberFormat="1" applyFont="1" applyFill="1" applyBorder="1" applyAlignment="1" applyProtection="1">
      <alignment horizontal="left" vertical="center"/>
      <protection locked="0"/>
    </xf>
    <xf numFmtId="2" fontId="10" fillId="21" borderId="67" xfId="0" applyNumberFormat="1" applyFont="1" applyFill="1" applyBorder="1" applyAlignment="1" applyProtection="1">
      <alignment horizontal="left" vertical="center"/>
      <protection locked="0"/>
    </xf>
    <xf numFmtId="2" fontId="10" fillId="21" borderId="68" xfId="0" applyNumberFormat="1" applyFont="1" applyFill="1" applyBorder="1" applyAlignment="1" applyProtection="1">
      <alignment horizontal="left" vertical="center"/>
      <protection locked="0"/>
    </xf>
    <xf numFmtId="2" fontId="10" fillId="21" borderId="69" xfId="0" applyNumberFormat="1" applyFont="1" applyFill="1" applyBorder="1" applyAlignment="1" applyProtection="1">
      <alignment horizontal="left" vertical="center"/>
      <protection locked="0"/>
    </xf>
    <xf numFmtId="2" fontId="10" fillId="0" borderId="64" xfId="0" applyNumberFormat="1" applyFont="1" applyBorder="1" applyAlignment="1" applyProtection="1">
      <alignment horizontal="left" vertical="center"/>
      <protection locked="0"/>
    </xf>
    <xf numFmtId="2" fontId="10" fillId="0" borderId="65" xfId="0" applyNumberFormat="1" applyFont="1" applyBorder="1" applyAlignment="1" applyProtection="1">
      <alignment horizontal="left" vertical="center"/>
      <protection locked="0"/>
    </xf>
    <xf numFmtId="2" fontId="10" fillId="22" borderId="17" xfId="0" applyNumberFormat="1" applyFont="1" applyFill="1" applyBorder="1" applyAlignment="1" applyProtection="1">
      <alignment horizontal="left" vertical="center"/>
      <protection locked="0"/>
    </xf>
    <xf numFmtId="2" fontId="10" fillId="22" borderId="27" xfId="0" applyNumberFormat="1" applyFont="1" applyFill="1" applyBorder="1" applyAlignment="1" applyProtection="1">
      <alignment horizontal="left" vertical="center"/>
      <protection locked="0"/>
    </xf>
    <xf numFmtId="2" fontId="10" fillId="22" borderId="18" xfId="0" applyNumberFormat="1" applyFont="1" applyFill="1" applyBorder="1" applyAlignment="1" applyProtection="1">
      <alignment horizontal="left" vertical="center"/>
      <protection locked="0"/>
    </xf>
    <xf numFmtId="2" fontId="10" fillId="22" borderId="19" xfId="0" applyNumberFormat="1" applyFont="1" applyFill="1" applyBorder="1" applyAlignment="1" applyProtection="1">
      <alignment horizontal="left" vertical="center"/>
      <protection locked="0"/>
    </xf>
    <xf numFmtId="2" fontId="10" fillId="22" borderId="31" xfId="0" applyNumberFormat="1" applyFont="1" applyFill="1" applyBorder="1" applyAlignment="1" applyProtection="1">
      <alignment horizontal="left" vertical="center"/>
      <protection locked="0"/>
    </xf>
    <xf numFmtId="2" fontId="10" fillId="22" borderId="20" xfId="0" applyNumberFormat="1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2" fontId="10" fillId="0" borderId="19" xfId="0" applyNumberFormat="1" applyFont="1" applyFill="1" applyBorder="1" applyAlignment="1" applyProtection="1">
      <alignment horizontal="left" vertical="center"/>
      <protection locked="0"/>
    </xf>
    <xf numFmtId="2" fontId="10" fillId="0" borderId="31" xfId="0" applyNumberFormat="1" applyFont="1" applyFill="1" applyBorder="1" applyAlignment="1" applyProtection="1">
      <alignment horizontal="left" vertical="center"/>
      <protection locked="0"/>
    </xf>
    <xf numFmtId="2" fontId="10" fillId="0" borderId="20" xfId="0" applyNumberFormat="1" applyFont="1" applyFill="1" applyBorder="1" applyAlignment="1" applyProtection="1">
      <alignment horizontal="left" vertical="center"/>
      <protection locked="0"/>
    </xf>
    <xf numFmtId="2" fontId="10" fillId="0" borderId="28" xfId="0" applyNumberFormat="1" applyFont="1" applyFill="1" applyBorder="1" applyAlignment="1" applyProtection="1">
      <alignment horizontal="left" vertical="center"/>
      <protection locked="0"/>
    </xf>
    <xf numFmtId="2" fontId="10" fillId="0" borderId="29" xfId="0" applyNumberFormat="1" applyFont="1" applyFill="1" applyBorder="1" applyAlignment="1" applyProtection="1">
      <alignment horizontal="left" vertical="center"/>
      <protection locked="0"/>
    </xf>
    <xf numFmtId="2" fontId="10" fillId="0" borderId="30" xfId="0" applyNumberFormat="1" applyFont="1" applyFill="1" applyBorder="1" applyAlignment="1" applyProtection="1">
      <alignment horizontal="left" vertical="center"/>
      <protection locked="0"/>
    </xf>
    <xf numFmtId="2" fontId="10" fillId="28" borderId="19" xfId="0" applyNumberFormat="1" applyFont="1" applyFill="1" applyBorder="1" applyAlignment="1" applyProtection="1">
      <alignment horizontal="left" vertical="center"/>
      <protection locked="0"/>
    </xf>
    <xf numFmtId="2" fontId="10" fillId="28" borderId="31" xfId="0" applyNumberFormat="1" applyFont="1" applyFill="1" applyBorder="1" applyAlignment="1" applyProtection="1">
      <alignment horizontal="left" vertical="center"/>
      <protection locked="0"/>
    </xf>
    <xf numFmtId="2" fontId="10" fillId="28" borderId="20" xfId="0" applyNumberFormat="1" applyFont="1" applyFill="1" applyBorder="1" applyAlignment="1" applyProtection="1">
      <alignment horizontal="left" vertical="center"/>
      <protection locked="0"/>
    </xf>
    <xf numFmtId="2" fontId="10" fillId="24" borderId="19" xfId="0" applyNumberFormat="1" applyFont="1" applyFill="1" applyBorder="1" applyAlignment="1" applyProtection="1">
      <alignment horizontal="left" vertical="center"/>
      <protection locked="0"/>
    </xf>
    <xf numFmtId="2" fontId="10" fillId="24" borderId="31" xfId="0" applyNumberFormat="1" applyFont="1" applyFill="1" applyBorder="1" applyAlignment="1" applyProtection="1">
      <alignment horizontal="left" vertical="center"/>
      <protection locked="0"/>
    </xf>
    <xf numFmtId="2" fontId="10" fillId="24" borderId="20" xfId="0" applyNumberFormat="1" applyFont="1" applyFill="1" applyBorder="1" applyAlignment="1" applyProtection="1">
      <alignment horizontal="left" vertical="center"/>
      <protection locked="0"/>
    </xf>
    <xf numFmtId="2" fontId="10" fillId="28" borderId="17" xfId="0" applyNumberFormat="1" applyFont="1" applyFill="1" applyBorder="1" applyAlignment="1" applyProtection="1">
      <alignment horizontal="left" vertical="center"/>
      <protection locked="0"/>
    </xf>
    <xf numFmtId="2" fontId="10" fillId="28" borderId="27" xfId="0" applyNumberFormat="1" applyFont="1" applyFill="1" applyBorder="1" applyAlignment="1" applyProtection="1">
      <alignment horizontal="left" vertical="center"/>
      <protection locked="0"/>
    </xf>
    <xf numFmtId="2" fontId="10" fillId="28" borderId="18" xfId="0" applyNumberFormat="1" applyFont="1" applyFill="1" applyBorder="1" applyAlignment="1" applyProtection="1">
      <alignment horizontal="left" vertical="center"/>
      <protection locked="0"/>
    </xf>
    <xf numFmtId="0" fontId="2" fillId="21" borderId="6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90"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ont>
        <b val="0"/>
        <i val="0"/>
        <strike val="0"/>
        <color auto="1"/>
      </font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ont>
        <b val="0"/>
        <i/>
        <strike val="0"/>
      </font>
      <fill>
        <patternFill>
          <bgColor theme="2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ont>
        <b val="0"/>
        <i val="0"/>
        <strike val="0"/>
        <color auto="1"/>
      </font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ont>
        <b val="0"/>
        <i/>
        <strike val="0"/>
      </font>
      <fill>
        <patternFill>
          <bgColor theme="2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ont>
        <b val="0"/>
        <i val="0"/>
        <strike val="0"/>
        <color auto="1"/>
      </font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ont>
        <b val="0"/>
        <i/>
        <strike val="0"/>
      </font>
      <fill>
        <patternFill>
          <bgColor theme="2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ont>
        <b val="0"/>
        <i val="0"/>
        <strike val="0"/>
        <color auto="1"/>
      </font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ont>
        <b val="0"/>
        <i/>
        <strike val="0"/>
      </font>
      <fill>
        <patternFill>
          <bgColor theme="2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ont>
        <b val="0"/>
        <i val="0"/>
        <strike val="0"/>
        <color auto="1"/>
      </font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ont>
        <b val="0"/>
        <i/>
        <strike val="0"/>
      </font>
      <fill>
        <patternFill>
          <bgColor theme="2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ont>
        <b val="0"/>
        <i val="0"/>
        <strike val="0"/>
        <color auto="1"/>
      </font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ont>
        <b val="0"/>
        <i/>
        <strike val="0"/>
      </font>
      <fill>
        <patternFill>
          <bgColor theme="2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ont>
        <b val="0"/>
        <i val="0"/>
        <strike val="0"/>
        <color auto="1"/>
      </font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ont>
        <b val="0"/>
        <i/>
        <strike val="0"/>
      </font>
      <fill>
        <patternFill>
          <bgColor theme="2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ont>
        <b val="0"/>
        <i val="0"/>
        <strike val="0"/>
        <color auto="1"/>
      </font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ont>
        <b val="0"/>
        <i/>
        <strike val="0"/>
      </font>
      <fill>
        <patternFill>
          <bgColor theme="2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49"/>
          <bgColor indexed="40"/>
        </patternFill>
      </fill>
    </dxf>
  </dxfs>
  <tableStyles count="0" defaultTableStyle="TableStyleMedium2" defaultPivotStyle="PivotStyleLight16"/>
  <colors>
    <mruColors>
      <color rgb="FFFFFF99"/>
      <color rgb="FFB2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28575</xdr:colOff>
      <xdr:row>14</xdr:row>
      <xdr:rowOff>228600</xdr:rowOff>
    </xdr:from>
    <xdr:to>
      <xdr:col>28</xdr:col>
      <xdr:colOff>38100</xdr:colOff>
      <xdr:row>37</xdr:row>
      <xdr:rowOff>38100</xdr:rowOff>
    </xdr:to>
    <xdr:sp macro="" textlink="">
      <xdr:nvSpPr>
        <xdr:cNvPr id="6" name="Organigramme : Document 5">
          <a:extLst>
            <a:ext uri="{FF2B5EF4-FFF2-40B4-BE49-F238E27FC236}">
              <a16:creationId xmlns:a16="http://schemas.microsoft.com/office/drawing/2014/main" id="{C8954DDD-41E2-4008-A7FC-C06F770F7959}"/>
            </a:ext>
          </a:extLst>
        </xdr:cNvPr>
        <xdr:cNvSpPr/>
      </xdr:nvSpPr>
      <xdr:spPr>
        <a:xfrm>
          <a:off x="11525250" y="3895725"/>
          <a:ext cx="3962400" cy="4781550"/>
        </a:xfrm>
        <a:prstGeom prst="flowChartDocumen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Comment renseigner les jours de repos ?</a:t>
          </a:r>
          <a:endParaRPr lang="fr-FR" sz="1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Chaque demi jour ouvré comporte par défaut la valeur : 0,5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la demi-journée n'a pas été travaillée, veuillez modifier la cellule grâce à la liste déroulante :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jour FAJ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congé payé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d'une autre absence (dans ce cas, le préciser dans les commentaires)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ATTENTION : </a:t>
          </a: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vous avez pris un jour FAJ de l'année N-1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ne pas mettre "FAJ"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mettez "Autre"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Merci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14</xdr:row>
      <xdr:rowOff>171450</xdr:rowOff>
    </xdr:from>
    <xdr:to>
      <xdr:col>34</xdr:col>
      <xdr:colOff>133350</xdr:colOff>
      <xdr:row>35</xdr:row>
      <xdr:rowOff>152400</xdr:rowOff>
    </xdr:to>
    <xdr:sp macro="" textlink="">
      <xdr:nvSpPr>
        <xdr:cNvPr id="5" name="Organigramme : Documen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068050" y="3790950"/>
          <a:ext cx="3962400" cy="4781550"/>
        </a:xfrm>
        <a:prstGeom prst="flowChartDocumen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Comment renseigner les jours de repos ?</a:t>
          </a:r>
          <a:endParaRPr lang="fr-FR" sz="1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Chaque demi jour ouvré comporte par défaut la valeur : 0,5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la demi-journée n'a pas été travaillée, veuillez modifier la cellule grâce à la liste déroulante :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jour FAJ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congé payé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d'une autre absence (dans ce cas, le préciser dans les commentaires)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ATTENTION : </a:t>
          </a: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vous avez pris un jour FAJ de l'année N-1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ne pas mettre "FAJ"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mettez "Autre"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Merci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152400</xdr:colOff>
      <xdr:row>20</xdr:row>
      <xdr:rowOff>152400</xdr:rowOff>
    </xdr:from>
    <xdr:to>
      <xdr:col>33</xdr:col>
      <xdr:colOff>161925</xdr:colOff>
      <xdr:row>43</xdr:row>
      <xdr:rowOff>114300</xdr:rowOff>
    </xdr:to>
    <xdr:sp macro="" textlink="">
      <xdr:nvSpPr>
        <xdr:cNvPr id="16" name="Organigramme : Documen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1849100" y="5238750"/>
          <a:ext cx="3962400" cy="4781550"/>
        </a:xfrm>
        <a:prstGeom prst="flowChartDocumen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Comment renseigner les jours de repos ?</a:t>
          </a:r>
          <a:endParaRPr lang="fr-FR" sz="1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Chaque demi jour ouvré comporte par défaut la valeur : 0,5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la demi-journée n'a pas été travaillée, veuillez modifier la cellule grâce à la liste déroulante :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jour FAJ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congé payé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d'une autre absence (dans ce cas, le préciser dans les commentaires)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ATTENTION : </a:t>
          </a: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vous avez pris un jour FAJ de l'année N-1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ne pas mettre "FAJ"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mettez "Autre"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Merci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15</xdr:row>
      <xdr:rowOff>0</xdr:rowOff>
    </xdr:from>
    <xdr:to>
      <xdr:col>34</xdr:col>
      <xdr:colOff>9525</xdr:colOff>
      <xdr:row>35</xdr:row>
      <xdr:rowOff>104775</xdr:rowOff>
    </xdr:to>
    <xdr:sp macro="" textlink="">
      <xdr:nvSpPr>
        <xdr:cNvPr id="12" name="Organigramme : Documen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1934825" y="3667125"/>
          <a:ext cx="3962400" cy="4781550"/>
        </a:xfrm>
        <a:prstGeom prst="flowChartDocumen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Comment renseigner les jours de repos ?</a:t>
          </a:r>
          <a:endParaRPr lang="fr-FR" sz="1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Chaque demi jour ouvré comporte par défaut la valeur : 0,5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la demi-journée n'a pas été travaillée, veuillez modifier la cellule grâce à la liste déroulante :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jour FAJ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congé payé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d'une autre absence (dans ce cas, le préciser dans les commentaires)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ATTENTION : </a:t>
          </a: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vous avez pris un jour FAJ de l'année N-1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ne pas mettre "FAJ"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mettez "Autre"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Merci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15</xdr:row>
      <xdr:rowOff>0</xdr:rowOff>
    </xdr:from>
    <xdr:to>
      <xdr:col>34</xdr:col>
      <xdr:colOff>9525</xdr:colOff>
      <xdr:row>35</xdr:row>
      <xdr:rowOff>161925</xdr:rowOff>
    </xdr:to>
    <xdr:sp macro="" textlink="">
      <xdr:nvSpPr>
        <xdr:cNvPr id="12" name="Organigramme : Documen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13735050" y="3762375"/>
          <a:ext cx="3962400" cy="4781550"/>
        </a:xfrm>
        <a:prstGeom prst="flowChartDocumen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Comment renseigner les jours de repos ?</a:t>
          </a:r>
          <a:endParaRPr lang="fr-FR" sz="1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Chaque demi jour ouvré comporte par défaut la valeur : 0,5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la demi-journée n'a pas été travaillée, veuillez modifier la cellule grâce à la liste déroulante :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jour FAJ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congé payé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d'une autre absence (dans ce cas, le préciser dans les commentaires)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ATTENTION : </a:t>
          </a: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vous avez pris un jour FAJ de l'année N-1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ne pas mettre "FAJ"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mettez "Autre"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Merci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pPr algn="l"/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15</xdr:row>
      <xdr:rowOff>66675</xdr:rowOff>
    </xdr:from>
    <xdr:to>
      <xdr:col>34</xdr:col>
      <xdr:colOff>38100</xdr:colOff>
      <xdr:row>36</xdr:row>
      <xdr:rowOff>0</xdr:rowOff>
    </xdr:to>
    <xdr:sp macro="" textlink="">
      <xdr:nvSpPr>
        <xdr:cNvPr id="12" name="Organigramme : Document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63625" y="3790950"/>
          <a:ext cx="3962400" cy="4781550"/>
        </a:xfrm>
        <a:prstGeom prst="flowChartDocumen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Comment renseigner les jours de repos ?</a:t>
          </a:r>
          <a:endParaRPr lang="fr-FR" sz="1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Chaque demi jour ouvré comporte par défaut la valeur : 0,5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la demi-journée n'a pas été travaillée, veuillez modifier la cellule grâce à la liste déroulante :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jour FAJ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congé payé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d'une autre absence (dans ce cas, le préciser dans les commentaires)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ATTENTION : </a:t>
          </a: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vous avez pris un jour FAJ de l'année N-1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ne pas mettre "FAJ"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mettez "Autre"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Merci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pPr algn="l"/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17</xdr:row>
      <xdr:rowOff>0</xdr:rowOff>
    </xdr:from>
    <xdr:to>
      <xdr:col>34</xdr:col>
      <xdr:colOff>9525</xdr:colOff>
      <xdr:row>39</xdr:row>
      <xdr:rowOff>9525</xdr:rowOff>
    </xdr:to>
    <xdr:sp macro="" textlink="">
      <xdr:nvSpPr>
        <xdr:cNvPr id="13" name="Organigramme : Document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13858875" y="4276725"/>
          <a:ext cx="3962400" cy="4781550"/>
        </a:xfrm>
        <a:prstGeom prst="flowChartDocumen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Comment renseigner les jours de repos ?</a:t>
          </a:r>
          <a:endParaRPr lang="fr-FR" sz="1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Chaque demi jour ouvré comporte par défaut la valeur : 0,5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la demi-journée n'a pas été travaillée, veuillez modifier la cellule grâce à la liste déroulante :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jour FAJ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congé payé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d'une autre absence (dans ce cas, le préciser dans les commentaires)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ATTENTION : </a:t>
          </a: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vous avez pris un jour FAJ de l'année N-1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ne pas mettre "FAJ"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mettez "Autre"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Merci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pPr algn="l"/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17</xdr:row>
      <xdr:rowOff>0</xdr:rowOff>
    </xdr:from>
    <xdr:to>
      <xdr:col>34</xdr:col>
      <xdr:colOff>9525</xdr:colOff>
      <xdr:row>39</xdr:row>
      <xdr:rowOff>9525</xdr:rowOff>
    </xdr:to>
    <xdr:sp macro="" textlink="">
      <xdr:nvSpPr>
        <xdr:cNvPr id="12" name="Organigramme : Document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3735050" y="4295775"/>
          <a:ext cx="3962400" cy="4781550"/>
        </a:xfrm>
        <a:prstGeom prst="flowChartDocumen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Comment renseigner les jours de repos ?</a:t>
          </a:r>
          <a:endParaRPr lang="fr-FR" sz="1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Chaque demi jour ouvré comporte par défaut la valeur : 0,5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la demi-journée n'a pas été travaillée, veuillez modifier la cellule grâce à la liste déroulante :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jour FAJ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congé payé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d'une autre absence (dans ce cas, le préciser dans les commentaires)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ATTENTION : </a:t>
          </a: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vous avez pris un jour FAJ de l'année N-1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ne pas mettre "FAJ"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mettez "Autre"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Merci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pPr algn="l"/>
          <a:endParaRPr lang="fr-F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15</xdr:row>
      <xdr:rowOff>0</xdr:rowOff>
    </xdr:from>
    <xdr:to>
      <xdr:col>34</xdr:col>
      <xdr:colOff>9525</xdr:colOff>
      <xdr:row>35</xdr:row>
      <xdr:rowOff>123825</xdr:rowOff>
    </xdr:to>
    <xdr:sp macro="" textlink="">
      <xdr:nvSpPr>
        <xdr:cNvPr id="12" name="Organigramme : Document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13573125" y="3733800"/>
          <a:ext cx="3962400" cy="4781550"/>
        </a:xfrm>
        <a:prstGeom prst="flowChartDocumen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Comment renseigner les jours de repos ?</a:t>
          </a:r>
          <a:endParaRPr lang="fr-FR" sz="1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Chaque demi jour ouvré comporte par défaut la valeur : 0,5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la demi-journée n'a pas été travaillée, veuillez modifier la cellule grâce à la liste déroulante :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jour FAJ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congé payé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d'une autre absence (dans ce cas, le préciser dans les commentaires)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ATTENTION : </a:t>
          </a: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vous avez pris un jour FAJ de l'année N-1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ne pas mettre "FAJ"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mettez "Autre"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Merci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pPr algn="l"/>
          <a:endParaRPr lang="fr-F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15</xdr:row>
      <xdr:rowOff>0</xdr:rowOff>
    </xdr:from>
    <xdr:to>
      <xdr:col>34</xdr:col>
      <xdr:colOff>9525</xdr:colOff>
      <xdr:row>35</xdr:row>
      <xdr:rowOff>76200</xdr:rowOff>
    </xdr:to>
    <xdr:sp macro="" textlink="">
      <xdr:nvSpPr>
        <xdr:cNvPr id="12" name="Organigramme : Document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13735050" y="3686175"/>
          <a:ext cx="3962400" cy="4781550"/>
        </a:xfrm>
        <a:prstGeom prst="flowChartDocumen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Comment renseigner les jours de repos ?</a:t>
          </a:r>
          <a:endParaRPr lang="fr-FR" sz="1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Chaque demi jour ouvré comporte par défaut la valeur : 0,5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la demi-journée n'a pas été travaillée, veuillez modifier la cellule grâce à la liste déroulante :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jour FAJ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congé payé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d'une autre absence (dans ce cas, le préciser dans les commentaires)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ATTENTION : </a:t>
          </a: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vous avez pris un jour FAJ de l'année N-1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ne pas mettre "FAJ"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mettez "Autre"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Merci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pPr algn="l"/>
          <a:endParaRPr lang="fr-F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15</xdr:row>
      <xdr:rowOff>0</xdr:rowOff>
    </xdr:from>
    <xdr:to>
      <xdr:col>34</xdr:col>
      <xdr:colOff>9525</xdr:colOff>
      <xdr:row>35</xdr:row>
      <xdr:rowOff>171450</xdr:rowOff>
    </xdr:to>
    <xdr:sp macro="" textlink="">
      <xdr:nvSpPr>
        <xdr:cNvPr id="12" name="Organigramme : Document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13735050" y="3800475"/>
          <a:ext cx="3962400" cy="4781550"/>
        </a:xfrm>
        <a:prstGeom prst="flowChartDocumen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Comment renseigner les jours de repos ?</a:t>
          </a:r>
          <a:endParaRPr lang="fr-FR" sz="1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Chaque demi jour ouvré comporte par défaut la valeur : 0,5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la demi-journée n'a pas été travaillée, veuillez modifier la cellule grâce à la liste déroulante :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jour FAJ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congé payé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d'une autre absence (dans ce cas, le préciser dans les commentaires)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ATTENTION : </a:t>
          </a: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vous avez pris un jour FAJ de l'année N-1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ne pas mettre "FAJ"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mettez "Autre"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Merci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pPr algn="l"/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15</xdr:row>
      <xdr:rowOff>0</xdr:rowOff>
    </xdr:from>
    <xdr:to>
      <xdr:col>34</xdr:col>
      <xdr:colOff>9525</xdr:colOff>
      <xdr:row>35</xdr:row>
      <xdr:rowOff>171450</xdr:rowOff>
    </xdr:to>
    <xdr:sp macro="" textlink="">
      <xdr:nvSpPr>
        <xdr:cNvPr id="12" name="Organigramme : Document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13735050" y="3781425"/>
          <a:ext cx="3962400" cy="4781550"/>
        </a:xfrm>
        <a:prstGeom prst="flowChartDocumen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Comment renseigner les jours de repos ?</a:t>
          </a:r>
          <a:endParaRPr lang="fr-FR" sz="1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Chaque demi jour ouvré comporte par défaut la valeur : 0,5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la demi-journée n'a pas été travaillée, veuillez modifier la cellule grâce à la liste déroulante :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jour FAJ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congé payé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d'une autre absence (dans ce cas, le préciser dans les commentaires)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ATTENTION : </a:t>
          </a: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vous avez pris un jour FAJ de l'année N-1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ne pas mettre "FAJ"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mettez "Autre"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Merci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pPr algn="l"/>
          <a:endParaRPr lang="fr-F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17</xdr:row>
      <xdr:rowOff>0</xdr:rowOff>
    </xdr:from>
    <xdr:to>
      <xdr:col>34</xdr:col>
      <xdr:colOff>9525</xdr:colOff>
      <xdr:row>39</xdr:row>
      <xdr:rowOff>9525</xdr:rowOff>
    </xdr:to>
    <xdr:sp macro="" textlink="">
      <xdr:nvSpPr>
        <xdr:cNvPr id="8" name="Organigramme : Documen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13735050" y="4467225"/>
          <a:ext cx="3962400" cy="4781550"/>
        </a:xfrm>
        <a:prstGeom prst="flowChartDocumen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Comment renseigner les jours de repos ?</a:t>
          </a:r>
          <a:endParaRPr lang="fr-FR" sz="1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Chaque demi jour ouvré comporte par défaut la valeur : 0,5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la demi-journée n'a pas été travaillée, veuillez modifier la cellule grâce à la liste déroulante :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jour FAJ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 congé payé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- soit il s'agit d'une autre absence (dans ce cas, le préciser dans les commentaires)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ATTENTION : </a:t>
          </a: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vous avez pris un jour FAJ de l'année N-1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ne pas mettre "FAJ"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&gt; mettez "Autre"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r>
            <a:rPr lang="fr-FR" sz="1400" baseline="2000"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Merci</a:t>
          </a:r>
          <a:endParaRPr lang="fr-FR" sz="1400" baseline="2000"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ALFA3A - THEME 1">
      <a:dk1>
        <a:srgbClr val="000000"/>
      </a:dk1>
      <a:lt1>
        <a:sysClr val="window" lastClr="FFFFFF"/>
      </a:lt1>
      <a:dk2>
        <a:srgbClr val="F29400"/>
      </a:dk2>
      <a:lt2>
        <a:srgbClr val="E53E16"/>
      </a:lt2>
      <a:accent1>
        <a:srgbClr val="A71979"/>
      </a:accent1>
      <a:accent2>
        <a:srgbClr val="E2AF00"/>
      </a:accent2>
      <a:accent3>
        <a:srgbClr val="B2BC00"/>
      </a:accent3>
      <a:accent4>
        <a:srgbClr val="00B0DB"/>
      </a:accent4>
      <a:accent5>
        <a:srgbClr val="E5006D"/>
      </a:accent5>
      <a:accent6>
        <a:srgbClr val="7AC6B6"/>
      </a:accent6>
      <a:hlink>
        <a:srgbClr val="0070C0"/>
      </a:hlink>
      <a:folHlink>
        <a:srgbClr val="7030A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99"/>
  <sheetViews>
    <sheetView topLeftCell="A4" zoomScale="80" zoomScaleNormal="80" workbookViewId="0">
      <selection activeCell="O33" sqref="O33"/>
    </sheetView>
  </sheetViews>
  <sheetFormatPr baseColWidth="10" defaultColWidth="17.28515625" defaultRowHeight="12.75" x14ac:dyDescent="0.2"/>
  <cols>
    <col min="2" max="2" width="27.140625" bestFit="1" customWidth="1"/>
    <col min="9" max="9" width="22.140625" customWidth="1"/>
  </cols>
  <sheetData>
    <row r="1" spans="1:11" x14ac:dyDescent="0.2">
      <c r="A1" s="282" t="s">
        <v>158</v>
      </c>
      <c r="B1" s="282"/>
      <c r="C1" s="282"/>
      <c r="D1" s="282"/>
      <c r="E1" s="282"/>
      <c r="F1" s="282"/>
      <c r="G1" s="282"/>
      <c r="H1" s="282"/>
      <c r="I1" s="282"/>
      <c r="J1" s="282"/>
      <c r="K1" s="18"/>
    </row>
    <row r="2" spans="1:1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18"/>
    </row>
    <row r="3" spans="1:11" ht="13.5" thickBot="1" x14ac:dyDescent="0.25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18"/>
    </row>
    <row r="4" spans="1:11" ht="19.5" thickBot="1" x14ac:dyDescent="0.35">
      <c r="A4" s="19"/>
      <c r="B4" s="279" t="s">
        <v>53</v>
      </c>
      <c r="C4" s="279"/>
      <c r="D4" s="280"/>
      <c r="E4" s="280"/>
      <c r="F4" s="280"/>
      <c r="G4" s="19"/>
      <c r="H4" s="283" t="s">
        <v>54</v>
      </c>
      <c r="I4" s="283"/>
      <c r="J4" s="20">
        <v>365</v>
      </c>
      <c r="K4" s="18"/>
    </row>
    <row r="5" spans="1:11" ht="19.5" thickBot="1" x14ac:dyDescent="0.35">
      <c r="A5" s="19"/>
      <c r="B5" s="279" t="s">
        <v>55</v>
      </c>
      <c r="C5" s="279"/>
      <c r="D5" s="280"/>
      <c r="E5" s="280"/>
      <c r="F5" s="280"/>
      <c r="G5" s="19"/>
      <c r="H5" s="283" t="s">
        <v>143</v>
      </c>
      <c r="I5" s="283"/>
      <c r="J5" s="20">
        <v>105</v>
      </c>
      <c r="K5" s="18"/>
    </row>
    <row r="6" spans="1:11" ht="19.5" thickBot="1" x14ac:dyDescent="0.35">
      <c r="A6" s="19"/>
      <c r="B6" s="279" t="s">
        <v>56</v>
      </c>
      <c r="C6" s="279"/>
      <c r="D6" s="280"/>
      <c r="E6" s="280"/>
      <c r="F6" s="280"/>
      <c r="G6" s="19"/>
      <c r="H6" s="283" t="s">
        <v>144</v>
      </c>
      <c r="I6" s="283"/>
      <c r="J6" s="20">
        <v>7</v>
      </c>
      <c r="K6" s="18"/>
    </row>
    <row r="7" spans="1:11" ht="19.5" thickBot="1" x14ac:dyDescent="0.35">
      <c r="A7" s="19"/>
      <c r="B7" s="279" t="s">
        <v>150</v>
      </c>
      <c r="C7" s="279"/>
      <c r="D7" s="280"/>
      <c r="E7" s="280"/>
      <c r="F7" s="280"/>
      <c r="G7" s="19"/>
      <c r="H7" s="283" t="s">
        <v>57</v>
      </c>
      <c r="I7" s="283"/>
      <c r="J7" s="20">
        <v>25</v>
      </c>
      <c r="K7" s="18"/>
    </row>
    <row r="8" spans="1:11" ht="19.5" thickBot="1" x14ac:dyDescent="0.35">
      <c r="A8" s="19"/>
      <c r="B8" s="279" t="s">
        <v>151</v>
      </c>
      <c r="C8" s="279"/>
      <c r="D8" s="280"/>
      <c r="E8" s="280"/>
      <c r="F8" s="280"/>
      <c r="G8" s="19"/>
      <c r="H8" s="283" t="s">
        <v>58</v>
      </c>
      <c r="I8" s="283"/>
      <c r="J8" s="20">
        <v>10</v>
      </c>
      <c r="K8" s="18"/>
    </row>
    <row r="9" spans="1:11" ht="19.5" thickBot="1" x14ac:dyDescent="0.35">
      <c r="A9" s="19"/>
      <c r="B9" s="279" t="s">
        <v>152</v>
      </c>
      <c r="C9" s="279"/>
      <c r="D9" s="280"/>
      <c r="E9" s="280"/>
      <c r="F9" s="280"/>
      <c r="G9" s="19"/>
      <c r="H9" s="283" t="s">
        <v>59</v>
      </c>
      <c r="I9" s="283"/>
      <c r="J9" s="20">
        <v>0</v>
      </c>
      <c r="K9" s="18"/>
    </row>
    <row r="10" spans="1:11" ht="18.75" thickBot="1" x14ac:dyDescent="0.35">
      <c r="A10" s="19"/>
      <c r="B10" s="21"/>
      <c r="C10" s="21"/>
      <c r="D10" s="21"/>
      <c r="E10" s="21"/>
      <c r="F10" s="21"/>
      <c r="G10" s="19"/>
      <c r="H10" s="270" t="s">
        <v>60</v>
      </c>
      <c r="I10" s="270"/>
      <c r="J10" s="22">
        <f>J4-J5-J6-J7-J8-J9</f>
        <v>218</v>
      </c>
      <c r="K10" s="18"/>
    </row>
    <row r="11" spans="1:11" ht="18.75" x14ac:dyDescent="0.4">
      <c r="A11" s="23"/>
      <c r="B11" s="24"/>
      <c r="C11" s="24"/>
      <c r="D11" s="24"/>
      <c r="E11" s="24"/>
      <c r="F11" s="25"/>
      <c r="G11" s="24"/>
      <c r="H11" s="24"/>
      <c r="I11" s="24"/>
      <c r="J11" s="24"/>
      <c r="K11" s="18"/>
    </row>
    <row r="12" spans="1:11" ht="18.75" x14ac:dyDescent="0.4">
      <c r="A12" s="26"/>
      <c r="B12" s="27"/>
      <c r="C12" s="27"/>
      <c r="D12" s="27"/>
      <c r="E12" s="27"/>
      <c r="F12" s="25"/>
      <c r="G12" s="24"/>
      <c r="H12" s="24"/>
      <c r="I12" s="24"/>
      <c r="J12" s="24"/>
      <c r="K12" s="18"/>
    </row>
    <row r="13" spans="1:11" ht="30" x14ac:dyDescent="0.3">
      <c r="A13" s="19"/>
      <c r="B13" s="28" t="s">
        <v>61</v>
      </c>
      <c r="C13" s="29" t="s">
        <v>145</v>
      </c>
      <c r="D13" s="30" t="s">
        <v>142</v>
      </c>
      <c r="E13" s="31" t="s">
        <v>62</v>
      </c>
      <c r="F13" s="32" t="s">
        <v>63</v>
      </c>
      <c r="G13" s="31" t="s">
        <v>64</v>
      </c>
      <c r="H13" s="33" t="s">
        <v>36</v>
      </c>
      <c r="I13" s="31" t="s">
        <v>146</v>
      </c>
      <c r="J13" s="19"/>
      <c r="K13" s="18"/>
    </row>
    <row r="14" spans="1:11" ht="15.75" thickBot="1" x14ac:dyDescent="0.35">
      <c r="A14" s="1"/>
      <c r="B14" s="34"/>
      <c r="C14" s="34"/>
      <c r="D14" s="34"/>
      <c r="E14" s="34"/>
      <c r="F14" s="19"/>
      <c r="G14" s="19"/>
      <c r="H14" s="19"/>
      <c r="I14" s="19"/>
      <c r="J14" s="19"/>
      <c r="K14" s="18"/>
    </row>
    <row r="15" spans="1:11" ht="18.75" x14ac:dyDescent="0.4">
      <c r="A15" s="35"/>
      <c r="B15" s="271" t="s">
        <v>65</v>
      </c>
      <c r="C15" s="273" t="s">
        <v>66</v>
      </c>
      <c r="D15" s="275" t="s">
        <v>67</v>
      </c>
      <c r="E15" s="275"/>
      <c r="F15" s="275"/>
      <c r="G15" s="275"/>
      <c r="H15" s="275"/>
      <c r="I15" s="275"/>
      <c r="J15" s="276"/>
      <c r="K15" s="18"/>
    </row>
    <row r="16" spans="1:11" ht="18.75" x14ac:dyDescent="0.4">
      <c r="A16" s="35"/>
      <c r="B16" s="272"/>
      <c r="C16" s="274"/>
      <c r="D16" s="277"/>
      <c r="E16" s="277"/>
      <c r="F16" s="277"/>
      <c r="G16" s="277"/>
      <c r="H16" s="277"/>
      <c r="I16" s="277"/>
      <c r="J16" s="278"/>
      <c r="K16" s="18"/>
    </row>
    <row r="17" spans="1:14" ht="18.75" x14ac:dyDescent="0.4">
      <c r="A17" s="35"/>
      <c r="B17" s="272"/>
      <c r="C17" s="274"/>
      <c r="D17" s="36" t="s">
        <v>68</v>
      </c>
      <c r="E17" s="37" t="s">
        <v>69</v>
      </c>
      <c r="F17" s="36" t="s">
        <v>69</v>
      </c>
      <c r="G17" s="36" t="s">
        <v>70</v>
      </c>
      <c r="H17" s="36" t="s">
        <v>71</v>
      </c>
      <c r="I17" s="36" t="s">
        <v>72</v>
      </c>
      <c r="J17" s="38" t="s">
        <v>73</v>
      </c>
      <c r="K17" s="18"/>
    </row>
    <row r="18" spans="1:14" s="60" customFormat="1" ht="18" customHeight="1" x14ac:dyDescent="0.2">
      <c r="A18" s="281">
        <v>2021</v>
      </c>
      <c r="B18" s="59" t="s">
        <v>133</v>
      </c>
      <c r="C18" s="57">
        <f>SUM(D18:H18)</f>
        <v>5</v>
      </c>
      <c r="D18" s="55">
        <v>1</v>
      </c>
      <c r="E18" s="55">
        <v>1</v>
      </c>
      <c r="F18" s="56">
        <v>1</v>
      </c>
      <c r="G18" s="56">
        <v>1</v>
      </c>
      <c r="H18" s="56">
        <v>1</v>
      </c>
      <c r="I18" s="56" t="s">
        <v>61</v>
      </c>
      <c r="J18" s="57" t="s">
        <v>61</v>
      </c>
      <c r="K18" s="244" t="s">
        <v>148</v>
      </c>
      <c r="L18" s="245"/>
      <c r="M18" s="245"/>
      <c r="N18" s="245"/>
    </row>
    <row r="19" spans="1:14" s="60" customFormat="1" ht="18" customHeight="1" x14ac:dyDescent="0.2">
      <c r="A19" s="281"/>
      <c r="B19" s="59" t="s">
        <v>134</v>
      </c>
      <c r="C19" s="57">
        <f>SUM(D19:H19)</f>
        <v>5</v>
      </c>
      <c r="D19" s="55">
        <v>1</v>
      </c>
      <c r="E19" s="56">
        <v>1</v>
      </c>
      <c r="F19" s="56">
        <v>1</v>
      </c>
      <c r="G19" s="56">
        <v>1</v>
      </c>
      <c r="H19" s="56">
        <v>1</v>
      </c>
      <c r="I19" s="56" t="s">
        <v>61</v>
      </c>
      <c r="J19" s="57" t="s">
        <v>61</v>
      </c>
      <c r="K19" s="244"/>
      <c r="L19" s="245"/>
      <c r="M19" s="245"/>
      <c r="N19" s="245"/>
    </row>
    <row r="20" spans="1:14" s="60" customFormat="1" ht="18" customHeight="1" x14ac:dyDescent="0.2">
      <c r="A20" s="281"/>
      <c r="B20" s="59" t="s">
        <v>135</v>
      </c>
      <c r="C20" s="57">
        <f>SUM(D20:H20)</f>
        <v>5</v>
      </c>
      <c r="D20" s="55">
        <v>1</v>
      </c>
      <c r="E20" s="56">
        <v>1</v>
      </c>
      <c r="F20" s="56">
        <v>1</v>
      </c>
      <c r="G20" s="56">
        <v>1</v>
      </c>
      <c r="H20" s="56">
        <v>1</v>
      </c>
      <c r="I20" s="56" t="s">
        <v>61</v>
      </c>
      <c r="J20" s="57" t="s">
        <v>61</v>
      </c>
      <c r="K20" s="244"/>
      <c r="L20" s="245"/>
      <c r="M20" s="245"/>
      <c r="N20" s="245"/>
    </row>
    <row r="21" spans="1:14" s="60" customFormat="1" ht="18" customHeight="1" x14ac:dyDescent="0.2">
      <c r="A21" s="281"/>
      <c r="B21" s="59" t="s">
        <v>136</v>
      </c>
      <c r="C21" s="57">
        <f>SUM(D21:H21)</f>
        <v>4</v>
      </c>
      <c r="D21" s="55">
        <v>1</v>
      </c>
      <c r="E21" s="56">
        <v>1</v>
      </c>
      <c r="F21" s="56">
        <v>1</v>
      </c>
      <c r="G21" s="56">
        <v>1</v>
      </c>
      <c r="H21" s="41" t="s">
        <v>142</v>
      </c>
      <c r="I21" s="56" t="s">
        <v>61</v>
      </c>
      <c r="J21" s="57" t="s">
        <v>61</v>
      </c>
      <c r="K21" s="61"/>
      <c r="L21" s="62"/>
      <c r="M21" s="62"/>
      <c r="N21" s="62"/>
    </row>
    <row r="22" spans="1:14" ht="18.75" x14ac:dyDescent="0.4">
      <c r="A22" s="281"/>
      <c r="B22" s="54" t="s">
        <v>78</v>
      </c>
      <c r="C22" s="58">
        <f>SUM(C18:C21)</f>
        <v>19</v>
      </c>
      <c r="D22" s="246"/>
      <c r="E22" s="246"/>
      <c r="F22" s="246"/>
      <c r="G22" s="246"/>
      <c r="H22" s="246"/>
      <c r="I22" s="246"/>
      <c r="J22" s="247"/>
      <c r="K22" s="248" t="s">
        <v>147</v>
      </c>
      <c r="L22" s="249"/>
      <c r="M22" s="249"/>
      <c r="N22" s="249"/>
    </row>
    <row r="23" spans="1:14" ht="18.75" customHeight="1" x14ac:dyDescent="0.4">
      <c r="A23" s="281"/>
      <c r="B23" s="54" t="s">
        <v>149</v>
      </c>
      <c r="C23" s="63">
        <f>SUM(D23:H23)</f>
        <v>4</v>
      </c>
      <c r="D23" s="55">
        <v>1</v>
      </c>
      <c r="E23" s="55">
        <v>1</v>
      </c>
      <c r="F23" s="55">
        <v>1</v>
      </c>
      <c r="G23" s="55">
        <v>1</v>
      </c>
      <c r="H23" s="41" t="s">
        <v>142</v>
      </c>
      <c r="I23" s="42" t="s">
        <v>61</v>
      </c>
      <c r="J23" s="43" t="s">
        <v>61</v>
      </c>
      <c r="K23" s="248"/>
      <c r="L23" s="249"/>
      <c r="M23" s="249"/>
      <c r="N23" s="249"/>
    </row>
    <row r="24" spans="1:14" ht="18.75" x14ac:dyDescent="0.4">
      <c r="A24" s="35"/>
      <c r="B24" s="39" t="s">
        <v>74</v>
      </c>
      <c r="C24" s="40">
        <f>SUM(D24:H24)</f>
        <v>5</v>
      </c>
      <c r="D24" s="41">
        <v>1</v>
      </c>
      <c r="E24" s="42">
        <v>1</v>
      </c>
      <c r="F24" s="42">
        <v>1</v>
      </c>
      <c r="G24" s="42">
        <v>1</v>
      </c>
      <c r="H24" s="42">
        <v>1</v>
      </c>
      <c r="I24" s="42" t="s">
        <v>61</v>
      </c>
      <c r="J24" s="43" t="s">
        <v>61</v>
      </c>
      <c r="K24" s="18"/>
    </row>
    <row r="25" spans="1:14" ht="18.75" x14ac:dyDescent="0.4">
      <c r="A25" s="35"/>
      <c r="B25" s="39" t="s">
        <v>75</v>
      </c>
      <c r="C25" s="40">
        <f>SUM(D25:H25)</f>
        <v>5</v>
      </c>
      <c r="D25" s="41">
        <v>1</v>
      </c>
      <c r="E25" s="42">
        <v>1</v>
      </c>
      <c r="F25" s="42">
        <v>1</v>
      </c>
      <c r="G25" s="42">
        <v>1</v>
      </c>
      <c r="H25" s="42">
        <v>1</v>
      </c>
      <c r="I25" s="42" t="s">
        <v>61</v>
      </c>
      <c r="J25" s="43" t="s">
        <v>61</v>
      </c>
      <c r="K25" s="18"/>
    </row>
    <row r="26" spans="1:14" ht="18.75" x14ac:dyDescent="0.4">
      <c r="A26" s="35"/>
      <c r="B26" s="39" t="s">
        <v>76</v>
      </c>
      <c r="C26" s="40">
        <f>SUM(D26:H26)</f>
        <v>5</v>
      </c>
      <c r="D26" s="41">
        <v>1</v>
      </c>
      <c r="E26" s="42">
        <v>1</v>
      </c>
      <c r="F26" s="42">
        <v>1</v>
      </c>
      <c r="G26" s="42">
        <v>1</v>
      </c>
      <c r="H26" s="42">
        <v>1</v>
      </c>
      <c r="I26" s="42" t="s">
        <v>61</v>
      </c>
      <c r="J26" s="43" t="s">
        <v>61</v>
      </c>
      <c r="K26" s="18"/>
    </row>
    <row r="27" spans="1:14" ht="18.75" x14ac:dyDescent="0.4">
      <c r="A27" s="35"/>
      <c r="B27" s="39" t="s">
        <v>77</v>
      </c>
      <c r="C27" s="40">
        <f>SUM(D27:H27)</f>
        <v>5</v>
      </c>
      <c r="D27" s="41">
        <v>1</v>
      </c>
      <c r="E27" s="42">
        <v>1</v>
      </c>
      <c r="F27" s="42">
        <v>1</v>
      </c>
      <c r="G27" s="42">
        <v>1</v>
      </c>
      <c r="H27" s="42">
        <v>1</v>
      </c>
      <c r="I27" s="42" t="s">
        <v>61</v>
      </c>
      <c r="J27" s="43" t="s">
        <v>61</v>
      </c>
      <c r="K27" s="18"/>
    </row>
    <row r="28" spans="1:14" ht="18.75" x14ac:dyDescent="0.4">
      <c r="A28" s="44"/>
      <c r="B28" s="45" t="s">
        <v>83</v>
      </c>
      <c r="C28" s="46">
        <f>SUM(C24:C27)</f>
        <v>20</v>
      </c>
      <c r="D28" s="256"/>
      <c r="E28" s="256"/>
      <c r="F28" s="256"/>
      <c r="G28" s="256"/>
      <c r="H28" s="256"/>
      <c r="I28" s="256"/>
      <c r="J28" s="257"/>
      <c r="K28" s="18"/>
    </row>
    <row r="29" spans="1:14" ht="18.75" x14ac:dyDescent="0.4">
      <c r="A29" s="35"/>
      <c r="B29" s="39" t="s">
        <v>79</v>
      </c>
      <c r="C29" s="40">
        <f>SUM(D29:H29)</f>
        <v>5</v>
      </c>
      <c r="D29" s="41">
        <v>1</v>
      </c>
      <c r="E29" s="42">
        <v>1</v>
      </c>
      <c r="F29" s="42">
        <v>1</v>
      </c>
      <c r="G29" s="42">
        <v>1</v>
      </c>
      <c r="H29" s="42">
        <v>1</v>
      </c>
      <c r="I29" s="42" t="s">
        <v>61</v>
      </c>
      <c r="J29" s="43" t="s">
        <v>61</v>
      </c>
      <c r="K29" s="18"/>
    </row>
    <row r="30" spans="1:14" ht="18.75" x14ac:dyDescent="0.4">
      <c r="A30" s="35"/>
      <c r="B30" s="39" t="s">
        <v>80</v>
      </c>
      <c r="C30" s="40">
        <f>SUM(D30:H30)</f>
        <v>5</v>
      </c>
      <c r="D30" s="41">
        <v>1</v>
      </c>
      <c r="E30" s="41">
        <v>1</v>
      </c>
      <c r="F30" s="41">
        <v>1</v>
      </c>
      <c r="G30" s="41">
        <v>1</v>
      </c>
      <c r="H30" s="41">
        <v>1</v>
      </c>
      <c r="I30" s="42" t="s">
        <v>61</v>
      </c>
      <c r="J30" s="43" t="s">
        <v>61</v>
      </c>
      <c r="K30" s="18"/>
    </row>
    <row r="31" spans="1:14" ht="18.75" x14ac:dyDescent="0.4">
      <c r="A31" s="35"/>
      <c r="B31" s="39" t="s">
        <v>81</v>
      </c>
      <c r="C31" s="40">
        <f>SUM(D31:H31)</f>
        <v>5</v>
      </c>
      <c r="D31" s="41">
        <v>1</v>
      </c>
      <c r="E31" s="41">
        <v>1</v>
      </c>
      <c r="F31" s="41">
        <v>1</v>
      </c>
      <c r="G31" s="41">
        <v>1</v>
      </c>
      <c r="H31" s="41">
        <v>1</v>
      </c>
      <c r="I31" s="42" t="s">
        <v>61</v>
      </c>
      <c r="J31" s="43" t="s">
        <v>61</v>
      </c>
      <c r="K31" s="18"/>
    </row>
    <row r="32" spans="1:14" ht="18.75" x14ac:dyDescent="0.4">
      <c r="A32" s="35"/>
      <c r="B32" s="39" t="s">
        <v>82</v>
      </c>
      <c r="C32" s="40">
        <f>SUM(D32:H32)</f>
        <v>5</v>
      </c>
      <c r="D32" s="41">
        <v>1</v>
      </c>
      <c r="E32" s="41">
        <v>1</v>
      </c>
      <c r="F32" s="41">
        <v>1</v>
      </c>
      <c r="G32" s="41">
        <v>1</v>
      </c>
      <c r="H32" s="41">
        <v>1</v>
      </c>
      <c r="I32" s="42" t="s">
        <v>61</v>
      </c>
      <c r="J32" s="43" t="s">
        <v>61</v>
      </c>
      <c r="K32" s="18"/>
    </row>
    <row r="33" spans="1:11" ht="18.75" x14ac:dyDescent="0.4">
      <c r="A33" s="35"/>
      <c r="B33" s="45" t="s">
        <v>89</v>
      </c>
      <c r="C33" s="46">
        <f>SUM(C29:C32)</f>
        <v>20</v>
      </c>
      <c r="D33" s="256"/>
      <c r="E33" s="256"/>
      <c r="F33" s="256"/>
      <c r="G33" s="256"/>
      <c r="H33" s="256"/>
      <c r="I33" s="256"/>
      <c r="J33" s="257"/>
      <c r="K33" s="18"/>
    </row>
    <row r="34" spans="1:11" ht="18.75" x14ac:dyDescent="0.4">
      <c r="A34" s="44"/>
      <c r="B34" s="39" t="s">
        <v>84</v>
      </c>
      <c r="C34" s="40">
        <f>SUM(D34:H34)</f>
        <v>5</v>
      </c>
      <c r="D34" s="41">
        <v>1</v>
      </c>
      <c r="E34" s="41">
        <v>1</v>
      </c>
      <c r="F34" s="41">
        <v>1</v>
      </c>
      <c r="G34" s="41">
        <v>1</v>
      </c>
      <c r="H34" s="41">
        <v>1</v>
      </c>
      <c r="I34" s="42" t="s">
        <v>61</v>
      </c>
      <c r="J34" s="43" t="s">
        <v>61</v>
      </c>
      <c r="K34" s="18"/>
    </row>
    <row r="35" spans="1:11" ht="18.75" x14ac:dyDescent="0.4">
      <c r="A35" s="35"/>
      <c r="B35" s="39" t="s">
        <v>85</v>
      </c>
      <c r="C35" s="40">
        <f>SUM(D35:H35)</f>
        <v>5</v>
      </c>
      <c r="D35" s="41">
        <v>1</v>
      </c>
      <c r="E35" s="41">
        <v>1</v>
      </c>
      <c r="F35" s="41">
        <v>1</v>
      </c>
      <c r="G35" s="41">
        <v>1</v>
      </c>
      <c r="H35" s="41">
        <v>1</v>
      </c>
      <c r="I35" s="42" t="s">
        <v>61</v>
      </c>
      <c r="J35" s="43" t="s">
        <v>61</v>
      </c>
      <c r="K35" s="18"/>
    </row>
    <row r="36" spans="1:11" ht="18.75" x14ac:dyDescent="0.4">
      <c r="A36" s="35"/>
      <c r="B36" s="39" t="s">
        <v>86</v>
      </c>
      <c r="C36" s="40">
        <f>SUM(D36:H36)</f>
        <v>5</v>
      </c>
      <c r="D36" s="41">
        <v>1</v>
      </c>
      <c r="E36" s="41">
        <v>1</v>
      </c>
      <c r="F36" s="41">
        <v>1</v>
      </c>
      <c r="G36" s="41">
        <v>1</v>
      </c>
      <c r="H36" s="41">
        <v>1</v>
      </c>
      <c r="I36" s="42" t="s">
        <v>61</v>
      </c>
      <c r="J36" s="43" t="s">
        <v>61</v>
      </c>
      <c r="K36" s="18"/>
    </row>
    <row r="37" spans="1:11" ht="18.75" x14ac:dyDescent="0.4">
      <c r="A37" s="35"/>
      <c r="B37" s="39" t="s">
        <v>87</v>
      </c>
      <c r="C37" s="40">
        <f>SUM(D37:H37)</f>
        <v>5</v>
      </c>
      <c r="D37" s="41">
        <v>1</v>
      </c>
      <c r="E37" s="41">
        <v>1</v>
      </c>
      <c r="F37" s="41">
        <v>1</v>
      </c>
      <c r="G37" s="41">
        <v>1</v>
      </c>
      <c r="H37" s="41">
        <v>1</v>
      </c>
      <c r="I37" s="42" t="s">
        <v>61</v>
      </c>
      <c r="J37" s="43" t="s">
        <v>61</v>
      </c>
      <c r="K37" s="18"/>
    </row>
    <row r="38" spans="1:11" ht="18.75" x14ac:dyDescent="0.4">
      <c r="A38" s="44"/>
      <c r="B38" s="45" t="s">
        <v>94</v>
      </c>
      <c r="C38" s="46">
        <f>SUM(C34:C37)</f>
        <v>20</v>
      </c>
      <c r="D38" s="256"/>
      <c r="E38" s="256"/>
      <c r="F38" s="256"/>
      <c r="G38" s="256"/>
      <c r="H38" s="256"/>
      <c r="I38" s="256"/>
      <c r="J38" s="257"/>
      <c r="K38" s="18"/>
    </row>
    <row r="39" spans="1:11" ht="18.75" x14ac:dyDescent="0.4">
      <c r="A39" s="35"/>
      <c r="B39" s="39" t="s">
        <v>88</v>
      </c>
      <c r="C39" s="40">
        <f>SUM(D39:H39)</f>
        <v>5</v>
      </c>
      <c r="D39" s="41">
        <v>1</v>
      </c>
      <c r="E39" s="41">
        <v>1</v>
      </c>
      <c r="F39" s="41">
        <v>1</v>
      </c>
      <c r="G39" s="41">
        <v>1</v>
      </c>
      <c r="H39" s="41">
        <v>1</v>
      </c>
      <c r="I39" s="42" t="s">
        <v>61</v>
      </c>
      <c r="J39" s="43" t="s">
        <v>61</v>
      </c>
      <c r="K39" s="18"/>
    </row>
    <row r="40" spans="1:11" ht="18.75" x14ac:dyDescent="0.4">
      <c r="A40" s="35"/>
      <c r="B40" s="39" t="s">
        <v>90</v>
      </c>
      <c r="C40" s="40">
        <f>SUM(D40:H40)</f>
        <v>4</v>
      </c>
      <c r="D40" s="41" t="s">
        <v>142</v>
      </c>
      <c r="E40" s="41">
        <v>1</v>
      </c>
      <c r="F40" s="41">
        <v>1</v>
      </c>
      <c r="G40" s="41">
        <v>1</v>
      </c>
      <c r="H40" s="41">
        <v>1</v>
      </c>
      <c r="I40" s="42" t="s">
        <v>61</v>
      </c>
      <c r="J40" s="43" t="s">
        <v>61</v>
      </c>
      <c r="K40" s="18"/>
    </row>
    <row r="41" spans="1:11" ht="18.75" x14ac:dyDescent="0.4">
      <c r="A41" s="35"/>
      <c r="B41" s="39" t="s">
        <v>91</v>
      </c>
      <c r="C41" s="40">
        <f>SUM(D41:H41)</f>
        <v>5</v>
      </c>
      <c r="D41" s="41">
        <v>1</v>
      </c>
      <c r="E41" s="41">
        <v>1</v>
      </c>
      <c r="F41" s="41">
        <v>1</v>
      </c>
      <c r="G41" s="41">
        <v>1</v>
      </c>
      <c r="H41" s="41">
        <v>1</v>
      </c>
      <c r="I41" s="42" t="s">
        <v>61</v>
      </c>
      <c r="J41" s="43" t="s">
        <v>61</v>
      </c>
      <c r="K41" s="18"/>
    </row>
    <row r="42" spans="1:11" ht="18.75" x14ac:dyDescent="0.4">
      <c r="A42" s="35"/>
      <c r="B42" s="39" t="s">
        <v>92</v>
      </c>
      <c r="C42" s="40">
        <f>SUM(D42:H42)</f>
        <v>5</v>
      </c>
      <c r="D42" s="41">
        <v>1</v>
      </c>
      <c r="E42" s="41">
        <v>1</v>
      </c>
      <c r="F42" s="41">
        <v>1</v>
      </c>
      <c r="G42" s="41">
        <v>1</v>
      </c>
      <c r="H42" s="41">
        <v>1</v>
      </c>
      <c r="I42" s="42" t="s">
        <v>61</v>
      </c>
      <c r="J42" s="43" t="s">
        <v>61</v>
      </c>
      <c r="K42" s="18"/>
    </row>
    <row r="43" spans="1:11" ht="18.75" x14ac:dyDescent="0.4">
      <c r="A43" s="44"/>
      <c r="B43" s="45" t="s">
        <v>99</v>
      </c>
      <c r="C43" s="46">
        <f>SUM(C39:C42)</f>
        <v>19</v>
      </c>
      <c r="D43" s="256"/>
      <c r="E43" s="256"/>
      <c r="F43" s="256"/>
      <c r="G43" s="256"/>
      <c r="H43" s="256"/>
      <c r="I43" s="256"/>
      <c r="J43" s="257"/>
      <c r="K43" s="18"/>
    </row>
    <row r="44" spans="1:11" ht="18.75" x14ac:dyDescent="0.4">
      <c r="A44" s="35"/>
      <c r="B44" s="39" t="s">
        <v>93</v>
      </c>
      <c r="C44" s="40">
        <f>SUM(D44:H44)</f>
        <v>5</v>
      </c>
      <c r="D44" s="42">
        <v>1</v>
      </c>
      <c r="E44" s="41">
        <v>1</v>
      </c>
      <c r="F44" s="41">
        <v>1</v>
      </c>
      <c r="G44" s="41">
        <v>1</v>
      </c>
      <c r="H44" s="41">
        <v>1</v>
      </c>
      <c r="I44" s="41" t="s">
        <v>142</v>
      </c>
      <c r="J44" s="43" t="s">
        <v>61</v>
      </c>
      <c r="K44" s="18"/>
    </row>
    <row r="45" spans="1:11" ht="18.75" x14ac:dyDescent="0.4">
      <c r="A45" s="35"/>
      <c r="B45" s="39" t="s">
        <v>95</v>
      </c>
      <c r="C45" s="40">
        <f>SUM(D45:H45)</f>
        <v>5</v>
      </c>
      <c r="D45" s="41">
        <v>1</v>
      </c>
      <c r="E45" s="41">
        <v>1</v>
      </c>
      <c r="F45" s="41">
        <v>1</v>
      </c>
      <c r="G45" s="41">
        <v>1</v>
      </c>
      <c r="H45" s="41">
        <v>1</v>
      </c>
      <c r="I45" s="41" t="s">
        <v>142</v>
      </c>
      <c r="J45" s="43" t="s">
        <v>61</v>
      </c>
      <c r="K45" s="18"/>
    </row>
    <row r="46" spans="1:11" ht="18.75" x14ac:dyDescent="0.4">
      <c r="A46" s="35"/>
      <c r="B46" s="39" t="s">
        <v>96</v>
      </c>
      <c r="C46" s="40">
        <f>SUM(D46:H46)</f>
        <v>4</v>
      </c>
      <c r="D46" s="41">
        <v>1</v>
      </c>
      <c r="E46" s="41">
        <v>1</v>
      </c>
      <c r="F46" s="41">
        <v>1</v>
      </c>
      <c r="G46" s="41" t="s">
        <v>142</v>
      </c>
      <c r="H46" s="41">
        <v>1</v>
      </c>
      <c r="I46" s="42" t="s">
        <v>61</v>
      </c>
      <c r="J46" s="43" t="s">
        <v>61</v>
      </c>
      <c r="K46" s="18"/>
    </row>
    <row r="47" spans="1:11" ht="18.75" x14ac:dyDescent="0.4">
      <c r="A47" s="35"/>
      <c r="B47" s="39" t="s">
        <v>97</v>
      </c>
      <c r="C47" s="40">
        <f>SUM(D47:H47)</f>
        <v>5</v>
      </c>
      <c r="D47" s="41">
        <v>1</v>
      </c>
      <c r="E47" s="41">
        <v>1</v>
      </c>
      <c r="F47" s="41">
        <v>1</v>
      </c>
      <c r="G47" s="41">
        <v>1</v>
      </c>
      <c r="H47" s="41">
        <v>1</v>
      </c>
      <c r="I47" s="42" t="s">
        <v>61</v>
      </c>
      <c r="J47" s="43" t="s">
        <v>61</v>
      </c>
      <c r="K47" s="18"/>
    </row>
    <row r="48" spans="1:11" ht="18.75" x14ac:dyDescent="0.4">
      <c r="A48" s="35"/>
      <c r="B48" s="39" t="s">
        <v>98</v>
      </c>
      <c r="C48" s="40">
        <f>SUM(D48:H48)</f>
        <v>4</v>
      </c>
      <c r="D48" s="41" t="s">
        <v>142</v>
      </c>
      <c r="E48" s="41">
        <v>1</v>
      </c>
      <c r="F48" s="41">
        <v>1</v>
      </c>
      <c r="G48" s="41">
        <v>1</v>
      </c>
      <c r="H48" s="41">
        <v>1</v>
      </c>
      <c r="I48" s="42" t="s">
        <v>61</v>
      </c>
      <c r="J48" s="43" t="s">
        <v>61</v>
      </c>
      <c r="K48" s="18"/>
    </row>
    <row r="49" spans="1:11" ht="18.75" x14ac:dyDescent="0.4">
      <c r="A49" s="35"/>
      <c r="B49" s="45" t="s">
        <v>105</v>
      </c>
      <c r="C49" s="46">
        <f>SUM(C44:C48)</f>
        <v>23</v>
      </c>
      <c r="D49" s="256"/>
      <c r="E49" s="256"/>
      <c r="F49" s="256"/>
      <c r="G49" s="256"/>
      <c r="H49" s="256"/>
      <c r="I49" s="256"/>
      <c r="J49" s="257"/>
      <c r="K49" s="18"/>
    </row>
    <row r="50" spans="1:11" ht="18.75" x14ac:dyDescent="0.4">
      <c r="A50" s="44"/>
      <c r="B50" s="39" t="s">
        <v>100</v>
      </c>
      <c r="C50" s="40">
        <f>SUM(D50:H50)</f>
        <v>5</v>
      </c>
      <c r="D50" s="41">
        <v>1</v>
      </c>
      <c r="E50" s="41">
        <v>1</v>
      </c>
      <c r="F50" s="41">
        <v>1</v>
      </c>
      <c r="G50" s="41">
        <v>1</v>
      </c>
      <c r="H50" s="41">
        <v>1</v>
      </c>
      <c r="I50" s="42" t="s">
        <v>61</v>
      </c>
      <c r="J50" s="43" t="s">
        <v>61</v>
      </c>
      <c r="K50" s="18"/>
    </row>
    <row r="51" spans="1:11" ht="18.75" x14ac:dyDescent="0.4">
      <c r="A51" s="35"/>
      <c r="B51" s="39" t="s">
        <v>101</v>
      </c>
      <c r="C51" s="40">
        <f>SUM(D51:H51)</f>
        <v>5</v>
      </c>
      <c r="D51" s="41">
        <v>1</v>
      </c>
      <c r="E51" s="41">
        <v>1</v>
      </c>
      <c r="F51" s="41">
        <v>1</v>
      </c>
      <c r="G51" s="41">
        <v>1</v>
      </c>
      <c r="H51" s="41">
        <v>1</v>
      </c>
      <c r="I51" s="42" t="s">
        <v>61</v>
      </c>
      <c r="J51" s="43" t="s">
        <v>61</v>
      </c>
      <c r="K51" s="18"/>
    </row>
    <row r="52" spans="1:11" ht="18.75" x14ac:dyDescent="0.4">
      <c r="A52" s="35"/>
      <c r="B52" s="39" t="s">
        <v>102</v>
      </c>
      <c r="C52" s="40">
        <f>SUM(D52:H52)</f>
        <v>5</v>
      </c>
      <c r="D52" s="41">
        <v>1</v>
      </c>
      <c r="E52" s="41">
        <v>1</v>
      </c>
      <c r="F52" s="41">
        <v>1</v>
      </c>
      <c r="G52" s="41">
        <v>1</v>
      </c>
      <c r="H52" s="41">
        <v>1</v>
      </c>
      <c r="I52" s="42" t="s">
        <v>61</v>
      </c>
      <c r="J52" s="43" t="s">
        <v>61</v>
      </c>
      <c r="K52" s="18"/>
    </row>
    <row r="53" spans="1:11" ht="18.75" x14ac:dyDescent="0.4">
      <c r="A53" s="35"/>
      <c r="B53" s="39" t="s">
        <v>103</v>
      </c>
      <c r="C53" s="40">
        <f>SUM(D53:H53)</f>
        <v>5</v>
      </c>
      <c r="D53" s="41">
        <v>1</v>
      </c>
      <c r="E53" s="41">
        <v>1</v>
      </c>
      <c r="F53" s="41">
        <v>1</v>
      </c>
      <c r="G53" s="41">
        <v>1</v>
      </c>
      <c r="H53" s="41">
        <v>1</v>
      </c>
      <c r="I53" s="42" t="s">
        <v>61</v>
      </c>
      <c r="J53" s="43" t="s">
        <v>61</v>
      </c>
      <c r="K53" s="18"/>
    </row>
    <row r="54" spans="1:11" ht="18.75" x14ac:dyDescent="0.4">
      <c r="A54" s="44"/>
      <c r="B54" s="45" t="s">
        <v>110</v>
      </c>
      <c r="C54" s="46">
        <f>SUM(C50:C53)</f>
        <v>20</v>
      </c>
      <c r="D54" s="256"/>
      <c r="E54" s="256"/>
      <c r="F54" s="256"/>
      <c r="G54" s="256"/>
      <c r="H54" s="256"/>
      <c r="I54" s="256"/>
      <c r="J54" s="257"/>
      <c r="K54" s="18"/>
    </row>
    <row r="55" spans="1:11" ht="18.75" x14ac:dyDescent="0.4">
      <c r="A55" s="35"/>
      <c r="B55" s="39" t="s">
        <v>104</v>
      </c>
      <c r="C55" s="40">
        <f>SUM(D55:H55)</f>
        <v>5</v>
      </c>
      <c r="D55" s="41">
        <v>1</v>
      </c>
      <c r="E55" s="41">
        <v>1</v>
      </c>
      <c r="F55" s="41">
        <v>1</v>
      </c>
      <c r="G55" s="41">
        <v>1</v>
      </c>
      <c r="H55" s="41">
        <v>1</v>
      </c>
      <c r="I55" s="42" t="s">
        <v>61</v>
      </c>
      <c r="J55" s="43" t="s">
        <v>61</v>
      </c>
      <c r="K55" s="18"/>
    </row>
    <row r="56" spans="1:11" ht="18.75" x14ac:dyDescent="0.4">
      <c r="A56" s="35"/>
      <c r="B56" s="39" t="s">
        <v>106</v>
      </c>
      <c r="C56" s="40">
        <f>SUM(D56:H56)</f>
        <v>5</v>
      </c>
      <c r="D56" s="41">
        <v>1</v>
      </c>
      <c r="E56" s="41">
        <v>1</v>
      </c>
      <c r="F56" s="41">
        <v>1</v>
      </c>
      <c r="G56" s="41">
        <v>1</v>
      </c>
      <c r="H56" s="41">
        <v>1</v>
      </c>
      <c r="I56" s="42" t="s">
        <v>61</v>
      </c>
      <c r="J56" s="43" t="s">
        <v>61</v>
      </c>
      <c r="K56" s="18"/>
    </row>
    <row r="57" spans="1:11" ht="18.75" x14ac:dyDescent="0.4">
      <c r="A57" s="35"/>
      <c r="B57" s="39" t="s">
        <v>107</v>
      </c>
      <c r="C57" s="40">
        <f>SUM(D57:H57)</f>
        <v>4</v>
      </c>
      <c r="D57" s="41">
        <v>1</v>
      </c>
      <c r="E57" s="41">
        <v>1</v>
      </c>
      <c r="F57" s="41" t="s">
        <v>142</v>
      </c>
      <c r="G57" s="41">
        <v>1</v>
      </c>
      <c r="H57" s="41">
        <v>1</v>
      </c>
      <c r="I57" s="42" t="s">
        <v>61</v>
      </c>
      <c r="J57" s="43" t="s">
        <v>61</v>
      </c>
      <c r="K57" s="18"/>
    </row>
    <row r="58" spans="1:11" ht="18.75" x14ac:dyDescent="0.4">
      <c r="A58" s="35"/>
      <c r="B58" s="39" t="s">
        <v>108</v>
      </c>
      <c r="C58" s="40">
        <f>SUM(D58:H58)</f>
        <v>5</v>
      </c>
      <c r="D58" s="41">
        <v>1</v>
      </c>
      <c r="E58" s="41">
        <v>1</v>
      </c>
      <c r="F58" s="41">
        <v>1</v>
      </c>
      <c r="G58" s="41">
        <v>1</v>
      </c>
      <c r="H58" s="41">
        <v>1</v>
      </c>
      <c r="I58" s="42" t="s">
        <v>61</v>
      </c>
      <c r="J58" s="43" t="s">
        <v>61</v>
      </c>
      <c r="K58" s="18"/>
    </row>
    <row r="59" spans="1:11" ht="18.75" x14ac:dyDescent="0.4">
      <c r="A59" s="44"/>
      <c r="B59" s="45" t="s">
        <v>115</v>
      </c>
      <c r="C59" s="46">
        <f>SUM(C55:C58)</f>
        <v>19</v>
      </c>
      <c r="D59" s="256"/>
      <c r="E59" s="256"/>
      <c r="F59" s="256"/>
      <c r="G59" s="256"/>
      <c r="H59" s="256"/>
      <c r="I59" s="256"/>
      <c r="J59" s="257"/>
      <c r="K59" s="18"/>
    </row>
    <row r="60" spans="1:11" ht="18.75" x14ac:dyDescent="0.4">
      <c r="A60" s="35"/>
      <c r="B60" s="39" t="s">
        <v>109</v>
      </c>
      <c r="C60" s="40">
        <f>SUM(D60:H60)</f>
        <v>5</v>
      </c>
      <c r="D60" s="41">
        <v>1</v>
      </c>
      <c r="E60" s="41">
        <v>1</v>
      </c>
      <c r="F60" s="41">
        <v>1</v>
      </c>
      <c r="G60" s="41">
        <v>1</v>
      </c>
      <c r="H60" s="41">
        <v>1</v>
      </c>
      <c r="I60" s="42" t="s">
        <v>61</v>
      </c>
      <c r="J60" s="43" t="s">
        <v>61</v>
      </c>
      <c r="K60" s="18"/>
    </row>
    <row r="61" spans="1:11" ht="18.75" x14ac:dyDescent="0.4">
      <c r="A61" s="35"/>
      <c r="B61" s="39" t="s">
        <v>111</v>
      </c>
      <c r="C61" s="40">
        <f>SUM(D61:H61)</f>
        <v>5</v>
      </c>
      <c r="D61" s="41">
        <v>1</v>
      </c>
      <c r="E61" s="41">
        <v>1</v>
      </c>
      <c r="F61" s="41">
        <v>1</v>
      </c>
      <c r="G61" s="41">
        <v>1</v>
      </c>
      <c r="H61" s="41">
        <v>1</v>
      </c>
      <c r="I61" s="42" t="s">
        <v>61</v>
      </c>
      <c r="J61" s="43" t="s">
        <v>61</v>
      </c>
      <c r="K61" s="18"/>
    </row>
    <row r="62" spans="1:11" ht="18.75" x14ac:dyDescent="0.4">
      <c r="A62" s="35"/>
      <c r="B62" s="39" t="s">
        <v>112</v>
      </c>
      <c r="C62" s="40">
        <f>SUM(D62:H62)</f>
        <v>5</v>
      </c>
      <c r="D62" s="41">
        <v>1</v>
      </c>
      <c r="E62" s="41">
        <v>1</v>
      </c>
      <c r="F62" s="41">
        <v>1</v>
      </c>
      <c r="G62" s="41">
        <v>1</v>
      </c>
      <c r="H62" s="41">
        <v>1</v>
      </c>
      <c r="I62" s="42" t="s">
        <v>61</v>
      </c>
      <c r="J62" s="41" t="s">
        <v>142</v>
      </c>
      <c r="K62" s="18"/>
    </row>
    <row r="63" spans="1:11" ht="18.75" x14ac:dyDescent="0.4">
      <c r="A63" s="35"/>
      <c r="B63" s="39" t="s">
        <v>113</v>
      </c>
      <c r="C63" s="40">
        <f>SUM(D63:H63)</f>
        <v>5</v>
      </c>
      <c r="D63" s="41">
        <v>1</v>
      </c>
      <c r="E63" s="41">
        <v>1</v>
      </c>
      <c r="F63" s="41">
        <v>1</v>
      </c>
      <c r="G63" s="41">
        <v>1</v>
      </c>
      <c r="H63" s="41">
        <v>1</v>
      </c>
      <c r="I63" s="42" t="s">
        <v>61</v>
      </c>
      <c r="J63" s="43" t="s">
        <v>61</v>
      </c>
      <c r="K63" s="18"/>
    </row>
    <row r="64" spans="1:11" ht="18.75" x14ac:dyDescent="0.4">
      <c r="A64" s="35"/>
      <c r="B64" s="39" t="s">
        <v>114</v>
      </c>
      <c r="C64" s="40">
        <f>SUM(D64:H64)</f>
        <v>5</v>
      </c>
      <c r="D64" s="41">
        <v>1</v>
      </c>
      <c r="E64" s="41">
        <v>1</v>
      </c>
      <c r="F64" s="41">
        <v>1</v>
      </c>
      <c r="G64" s="41">
        <v>1</v>
      </c>
      <c r="H64" s="41">
        <v>1</v>
      </c>
      <c r="I64" s="42" t="s">
        <v>61</v>
      </c>
      <c r="J64" s="43" t="s">
        <v>61</v>
      </c>
      <c r="K64" s="18"/>
    </row>
    <row r="65" spans="1:11" ht="18.75" x14ac:dyDescent="0.4">
      <c r="A65" s="35"/>
      <c r="B65" s="45" t="s">
        <v>121</v>
      </c>
      <c r="C65" s="46">
        <f>SUM(C60:C64)</f>
        <v>25</v>
      </c>
      <c r="D65" s="256"/>
      <c r="E65" s="256"/>
      <c r="F65" s="256"/>
      <c r="G65" s="256"/>
      <c r="H65" s="256"/>
      <c r="I65" s="256"/>
      <c r="J65" s="257"/>
      <c r="K65" s="18"/>
    </row>
    <row r="66" spans="1:11" ht="18.75" x14ac:dyDescent="0.4">
      <c r="A66" s="44"/>
      <c r="B66" s="39" t="s">
        <v>116</v>
      </c>
      <c r="C66" s="40">
        <f>SUM(D66:H66)</f>
        <v>5</v>
      </c>
      <c r="D66" s="41">
        <v>1</v>
      </c>
      <c r="E66" s="41">
        <v>1</v>
      </c>
      <c r="F66" s="41">
        <v>1</v>
      </c>
      <c r="G66" s="41">
        <v>1</v>
      </c>
      <c r="H66" s="41">
        <v>1</v>
      </c>
      <c r="I66" s="42" t="s">
        <v>61</v>
      </c>
      <c r="J66" s="43" t="s">
        <v>61</v>
      </c>
      <c r="K66" s="18"/>
    </row>
    <row r="67" spans="1:11" ht="18.75" x14ac:dyDescent="0.4">
      <c r="A67" s="35"/>
      <c r="B67" s="39" t="s">
        <v>117</v>
      </c>
      <c r="C67" s="40">
        <f>SUM(D67:H67)</f>
        <v>5</v>
      </c>
      <c r="D67" s="41">
        <v>1</v>
      </c>
      <c r="E67" s="41">
        <v>1</v>
      </c>
      <c r="F67" s="41">
        <v>1</v>
      </c>
      <c r="G67" s="41">
        <v>1</v>
      </c>
      <c r="H67" s="41">
        <v>1</v>
      </c>
      <c r="I67" s="42" t="s">
        <v>61</v>
      </c>
      <c r="J67" s="43" t="s">
        <v>61</v>
      </c>
      <c r="K67" s="18"/>
    </row>
    <row r="68" spans="1:11" ht="18.75" x14ac:dyDescent="0.4">
      <c r="A68" s="35"/>
      <c r="B68" s="39" t="s">
        <v>118</v>
      </c>
      <c r="C68" s="40">
        <f>SUM(D68:H68)</f>
        <v>5</v>
      </c>
      <c r="D68" s="41">
        <v>1</v>
      </c>
      <c r="E68" s="41">
        <v>1</v>
      </c>
      <c r="F68" s="41">
        <v>1</v>
      </c>
      <c r="G68" s="41">
        <v>1</v>
      </c>
      <c r="H68" s="41">
        <v>1</v>
      </c>
      <c r="I68" s="42" t="s">
        <v>61</v>
      </c>
      <c r="J68" s="43" t="s">
        <v>61</v>
      </c>
      <c r="K68" s="18"/>
    </row>
    <row r="69" spans="1:11" ht="18.75" x14ac:dyDescent="0.4">
      <c r="A69" s="35"/>
      <c r="B69" s="39" t="s">
        <v>119</v>
      </c>
      <c r="C69" s="40">
        <f>SUM(D69:H69)</f>
        <v>5</v>
      </c>
      <c r="D69" s="41">
        <v>1</v>
      </c>
      <c r="E69" s="41">
        <v>1</v>
      </c>
      <c r="F69" s="41">
        <v>1</v>
      </c>
      <c r="G69" s="41">
        <v>1</v>
      </c>
      <c r="H69" s="41">
        <v>1</v>
      </c>
      <c r="I69" s="42" t="s">
        <v>61</v>
      </c>
      <c r="J69" s="43" t="s">
        <v>61</v>
      </c>
      <c r="K69" s="18"/>
    </row>
    <row r="70" spans="1:11" ht="18.75" x14ac:dyDescent="0.4">
      <c r="A70" s="44"/>
      <c r="B70" s="45" t="s">
        <v>126</v>
      </c>
      <c r="C70" s="46">
        <f>SUM(C66:C69)</f>
        <v>20</v>
      </c>
      <c r="D70" s="256"/>
      <c r="E70" s="256"/>
      <c r="F70" s="256"/>
      <c r="G70" s="256"/>
      <c r="H70" s="256"/>
      <c r="I70" s="256"/>
      <c r="J70" s="257"/>
      <c r="K70" s="18"/>
    </row>
    <row r="71" spans="1:11" ht="18.75" x14ac:dyDescent="0.4">
      <c r="A71" s="35"/>
      <c r="B71" s="39" t="s">
        <v>120</v>
      </c>
      <c r="C71" s="40">
        <f>SUM(D71:H71)</f>
        <v>5</v>
      </c>
      <c r="D71" s="41">
        <v>1</v>
      </c>
      <c r="E71" s="41">
        <v>1</v>
      </c>
      <c r="F71" s="41">
        <v>1</v>
      </c>
      <c r="G71" s="41">
        <v>1</v>
      </c>
      <c r="H71" s="41">
        <v>1</v>
      </c>
      <c r="I71" s="42" t="s">
        <v>61</v>
      </c>
      <c r="J71" s="43" t="s">
        <v>61</v>
      </c>
      <c r="K71" s="18"/>
    </row>
    <row r="72" spans="1:11" ht="18.75" x14ac:dyDescent="0.4">
      <c r="A72" s="35"/>
      <c r="B72" s="39" t="s">
        <v>122</v>
      </c>
      <c r="C72" s="40">
        <f>SUM(D72:H72)</f>
        <v>5</v>
      </c>
      <c r="D72" s="41">
        <v>1</v>
      </c>
      <c r="E72" s="41">
        <v>1</v>
      </c>
      <c r="F72" s="41">
        <v>1</v>
      </c>
      <c r="G72" s="41">
        <v>1</v>
      </c>
      <c r="H72" s="41">
        <v>1</v>
      </c>
      <c r="I72" s="42" t="s">
        <v>61</v>
      </c>
      <c r="J72" s="43" t="s">
        <v>61</v>
      </c>
      <c r="K72" s="18"/>
    </row>
    <row r="73" spans="1:11" ht="18.75" x14ac:dyDescent="0.4">
      <c r="A73" s="35"/>
      <c r="B73" s="39" t="s">
        <v>123</v>
      </c>
      <c r="C73" s="40">
        <f>SUM(D73:H73)</f>
        <v>5</v>
      </c>
      <c r="D73" s="41">
        <v>1</v>
      </c>
      <c r="E73" s="41">
        <v>1</v>
      </c>
      <c r="F73" s="41">
        <v>1</v>
      </c>
      <c r="G73" s="41">
        <v>1</v>
      </c>
      <c r="H73" s="41">
        <v>1</v>
      </c>
      <c r="I73" s="42" t="s">
        <v>61</v>
      </c>
      <c r="J73" s="43" t="s">
        <v>61</v>
      </c>
      <c r="K73" s="18"/>
    </row>
    <row r="74" spans="1:11" ht="18.75" x14ac:dyDescent="0.4">
      <c r="A74" s="35"/>
      <c r="B74" s="39" t="s">
        <v>124</v>
      </c>
      <c r="C74" s="40">
        <f>SUM(D74:H74)</f>
        <v>5</v>
      </c>
      <c r="D74" s="41">
        <v>1</v>
      </c>
      <c r="E74" s="41">
        <v>1</v>
      </c>
      <c r="F74" s="41">
        <v>1</v>
      </c>
      <c r="G74" s="41">
        <v>1</v>
      </c>
      <c r="H74" s="41">
        <v>1</v>
      </c>
      <c r="I74" s="42" t="s">
        <v>61</v>
      </c>
      <c r="J74" s="43" t="s">
        <v>61</v>
      </c>
      <c r="K74" s="18"/>
    </row>
    <row r="75" spans="1:11" ht="18.75" x14ac:dyDescent="0.4">
      <c r="A75" s="35"/>
      <c r="B75" s="39" t="s">
        <v>125</v>
      </c>
      <c r="C75" s="40">
        <f>SUM(D75:H75)</f>
        <v>5</v>
      </c>
      <c r="D75" s="41">
        <v>1</v>
      </c>
      <c r="E75" s="41">
        <v>1</v>
      </c>
      <c r="F75" s="41">
        <v>1</v>
      </c>
      <c r="G75" s="41">
        <v>1</v>
      </c>
      <c r="H75" s="41">
        <v>1</v>
      </c>
      <c r="I75" s="42" t="s">
        <v>61</v>
      </c>
      <c r="J75" s="43" t="s">
        <v>61</v>
      </c>
      <c r="K75" s="18"/>
    </row>
    <row r="76" spans="1:11" ht="18.75" x14ac:dyDescent="0.4">
      <c r="A76" s="44"/>
      <c r="B76" s="45" t="s">
        <v>131</v>
      </c>
      <c r="C76" s="46">
        <f>SUM(C71:C75)</f>
        <v>25</v>
      </c>
      <c r="D76" s="256"/>
      <c r="E76" s="256"/>
      <c r="F76" s="256"/>
      <c r="G76" s="256"/>
      <c r="H76" s="256"/>
      <c r="I76" s="256"/>
      <c r="J76" s="257"/>
      <c r="K76" s="18"/>
    </row>
    <row r="77" spans="1:11" ht="18.75" x14ac:dyDescent="0.4">
      <c r="A77" s="35"/>
      <c r="B77" s="39" t="s">
        <v>127</v>
      </c>
      <c r="C77" s="40">
        <f>SUM(D77:H77)</f>
        <v>4</v>
      </c>
      <c r="D77" s="41" t="s">
        <v>142</v>
      </c>
      <c r="E77" s="41">
        <v>1</v>
      </c>
      <c r="F77" s="41">
        <v>1</v>
      </c>
      <c r="G77" s="41">
        <v>1</v>
      </c>
      <c r="H77" s="41">
        <v>1</v>
      </c>
      <c r="I77" s="42" t="s">
        <v>61</v>
      </c>
      <c r="J77" s="43" t="s">
        <v>61</v>
      </c>
      <c r="K77" s="18"/>
    </row>
    <row r="78" spans="1:11" ht="18.75" x14ac:dyDescent="0.4">
      <c r="A78" s="35"/>
      <c r="B78" s="39" t="s">
        <v>128</v>
      </c>
      <c r="C78" s="40">
        <f>SUM(D78:H78)</f>
        <v>4</v>
      </c>
      <c r="D78" s="41">
        <v>1</v>
      </c>
      <c r="E78" s="41">
        <v>1</v>
      </c>
      <c r="F78" s="41">
        <v>1</v>
      </c>
      <c r="G78" s="41" t="s">
        <v>142</v>
      </c>
      <c r="H78" s="41">
        <v>1</v>
      </c>
      <c r="I78" s="42" t="s">
        <v>61</v>
      </c>
      <c r="J78" s="43" t="s">
        <v>61</v>
      </c>
      <c r="K78" s="18"/>
    </row>
    <row r="79" spans="1:11" ht="18.75" x14ac:dyDescent="0.4">
      <c r="A79" s="35"/>
      <c r="B79" s="39" t="s">
        <v>129</v>
      </c>
      <c r="C79" s="40">
        <f>SUM(D79:H79)</f>
        <v>5</v>
      </c>
      <c r="D79" s="41">
        <v>1</v>
      </c>
      <c r="E79" s="41">
        <v>1</v>
      </c>
      <c r="F79" s="41">
        <v>1</v>
      </c>
      <c r="G79" s="41">
        <v>1</v>
      </c>
      <c r="H79" s="41">
        <v>1</v>
      </c>
      <c r="I79" s="42" t="s">
        <v>61</v>
      </c>
      <c r="J79" s="43" t="s">
        <v>61</v>
      </c>
      <c r="K79" s="18"/>
    </row>
    <row r="80" spans="1:11" ht="18.75" x14ac:dyDescent="0.4">
      <c r="A80" s="35"/>
      <c r="B80" s="39" t="s">
        <v>130</v>
      </c>
      <c r="C80" s="40">
        <f>SUM(D80:H80)</f>
        <v>5</v>
      </c>
      <c r="D80" s="41">
        <v>1</v>
      </c>
      <c r="E80" s="41">
        <v>1</v>
      </c>
      <c r="F80" s="41">
        <v>1</v>
      </c>
      <c r="G80" s="41">
        <v>1</v>
      </c>
      <c r="H80" s="41">
        <v>1</v>
      </c>
      <c r="I80" s="42" t="s">
        <v>61</v>
      </c>
      <c r="J80" s="43" t="s">
        <v>61</v>
      </c>
      <c r="K80" s="18"/>
    </row>
    <row r="81" spans="1:11" ht="18.75" x14ac:dyDescent="0.4">
      <c r="A81" s="35"/>
      <c r="B81" s="45" t="s">
        <v>137</v>
      </c>
      <c r="C81" s="46">
        <f>SUM(C77:C80)</f>
        <v>18</v>
      </c>
      <c r="D81" s="256"/>
      <c r="E81" s="256"/>
      <c r="F81" s="256"/>
      <c r="G81" s="256"/>
      <c r="H81" s="256"/>
      <c r="I81" s="256"/>
      <c r="J81" s="257"/>
      <c r="K81" s="18"/>
    </row>
    <row r="82" spans="1:11" ht="18.75" customHeight="1" x14ac:dyDescent="0.4">
      <c r="A82" s="35"/>
      <c r="B82" s="39" t="s">
        <v>132</v>
      </c>
      <c r="C82" s="40">
        <f>SUM(D82:H82)</f>
        <v>5</v>
      </c>
      <c r="D82" s="41">
        <v>1</v>
      </c>
      <c r="E82" s="41">
        <v>1</v>
      </c>
      <c r="F82" s="41">
        <v>1</v>
      </c>
      <c r="G82" s="41">
        <v>1</v>
      </c>
      <c r="H82" s="41">
        <v>1</v>
      </c>
      <c r="I82" s="42" t="s">
        <v>61</v>
      </c>
      <c r="J82" s="43" t="s">
        <v>61</v>
      </c>
      <c r="K82" s="18"/>
    </row>
    <row r="83" spans="1:11" ht="18.75" x14ac:dyDescent="0.4">
      <c r="A83" s="44"/>
      <c r="B83" s="39" t="s">
        <v>133</v>
      </c>
      <c r="C83" s="40">
        <f>SUM(D83:H83)</f>
        <v>5</v>
      </c>
      <c r="D83" s="41">
        <v>1</v>
      </c>
      <c r="E83" s="41">
        <v>1</v>
      </c>
      <c r="F83" s="41">
        <v>1</v>
      </c>
      <c r="G83" s="41">
        <v>1</v>
      </c>
      <c r="H83" s="41">
        <v>1</v>
      </c>
      <c r="I83" s="42" t="s">
        <v>61</v>
      </c>
      <c r="J83" s="43" t="s">
        <v>61</v>
      </c>
      <c r="K83" s="18"/>
    </row>
    <row r="84" spans="1:11" ht="18.75" x14ac:dyDescent="0.4">
      <c r="A84" s="35"/>
      <c r="B84" s="39" t="s">
        <v>134</v>
      </c>
      <c r="C84" s="40">
        <f>SUM(D84:H84)</f>
        <v>5</v>
      </c>
      <c r="D84" s="41">
        <v>1</v>
      </c>
      <c r="E84" s="41">
        <v>1</v>
      </c>
      <c r="F84" s="41">
        <v>1</v>
      </c>
      <c r="G84" s="41">
        <v>1</v>
      </c>
      <c r="H84" s="41">
        <v>1</v>
      </c>
      <c r="I84" s="42" t="s">
        <v>61</v>
      </c>
      <c r="J84" s="43" t="s">
        <v>61</v>
      </c>
      <c r="K84" s="18"/>
    </row>
    <row r="85" spans="1:11" ht="18.75" x14ac:dyDescent="0.4">
      <c r="A85" s="51"/>
      <c r="B85" s="39" t="s">
        <v>135</v>
      </c>
      <c r="C85" s="40">
        <f>SUM(D85:H85)</f>
        <v>5</v>
      </c>
      <c r="D85" s="41">
        <v>1</v>
      </c>
      <c r="E85" s="41">
        <v>1</v>
      </c>
      <c r="F85" s="41">
        <v>1</v>
      </c>
      <c r="G85" s="41">
        <v>1</v>
      </c>
      <c r="H85" s="41">
        <v>1</v>
      </c>
      <c r="I85" s="41" t="s">
        <v>142</v>
      </c>
      <c r="J85" s="43" t="s">
        <v>61</v>
      </c>
      <c r="K85" s="18"/>
    </row>
    <row r="86" spans="1:11" ht="19.5" thickBot="1" x14ac:dyDescent="0.45">
      <c r="A86" s="52"/>
      <c r="B86" s="45" t="s">
        <v>141</v>
      </c>
      <c r="C86" s="46">
        <f>SUM(C82:C85)</f>
        <v>20</v>
      </c>
      <c r="D86" s="253"/>
      <c r="E86" s="254"/>
      <c r="F86" s="254"/>
      <c r="G86" s="254"/>
      <c r="H86" s="254"/>
      <c r="I86" s="254"/>
      <c r="J86" s="255"/>
      <c r="K86" s="18"/>
    </row>
    <row r="87" spans="1:11" ht="18.75" x14ac:dyDescent="0.4">
      <c r="A87" s="51"/>
      <c r="B87" s="39" t="s">
        <v>136</v>
      </c>
      <c r="C87" s="40">
        <f>SUM(D87:H87)</f>
        <v>5</v>
      </c>
      <c r="D87" s="41">
        <v>1</v>
      </c>
      <c r="E87" s="41">
        <v>1</v>
      </c>
      <c r="F87" s="41">
        <v>1</v>
      </c>
      <c r="G87" s="41">
        <v>1</v>
      </c>
      <c r="H87" s="41">
        <v>1</v>
      </c>
      <c r="I87" s="41" t="s">
        <v>142</v>
      </c>
      <c r="J87" s="43" t="s">
        <v>61</v>
      </c>
      <c r="K87" s="18"/>
    </row>
    <row r="88" spans="1:11" ht="19.5" thickBot="1" x14ac:dyDescent="0.45">
      <c r="A88" s="52"/>
      <c r="B88" s="47" t="s">
        <v>140</v>
      </c>
      <c r="C88" s="48">
        <f>C87+C86+C81+C76+C70+C65+C59+C54+C49+C43+C38+C33+C28</f>
        <v>254</v>
      </c>
      <c r="D88" s="49"/>
      <c r="E88" s="49"/>
      <c r="F88" s="49"/>
      <c r="G88" s="49"/>
      <c r="H88" s="49"/>
      <c r="I88" s="49"/>
      <c r="J88" s="49"/>
      <c r="K88" s="18"/>
    </row>
    <row r="89" spans="1:11" ht="19.5" thickBot="1" x14ac:dyDescent="0.45">
      <c r="A89" s="50"/>
      <c r="B89" s="25"/>
      <c r="C89" s="25"/>
      <c r="D89" s="25"/>
      <c r="E89" s="25"/>
      <c r="F89" s="25"/>
      <c r="G89" s="25"/>
      <c r="H89" s="25"/>
      <c r="I89" s="25"/>
      <c r="J89" s="25"/>
      <c r="K89" s="18"/>
    </row>
    <row r="90" spans="1:11" ht="19.5" thickBot="1" x14ac:dyDescent="0.45">
      <c r="A90" s="35"/>
      <c r="B90" s="250" t="s">
        <v>16</v>
      </c>
      <c r="C90" s="251"/>
      <c r="D90" s="251"/>
      <c r="E90" s="251"/>
      <c r="F90" s="251"/>
      <c r="G90" s="251"/>
      <c r="H90" s="251"/>
      <c r="I90" s="251"/>
      <c r="J90" s="252"/>
      <c r="K90" s="18"/>
    </row>
    <row r="91" spans="1:11" ht="19.5" thickBot="1" x14ac:dyDescent="0.45">
      <c r="A91" s="35"/>
      <c r="B91" s="258"/>
      <c r="C91" s="259"/>
      <c r="D91" s="259"/>
      <c r="E91" s="259"/>
      <c r="F91" s="259"/>
      <c r="G91" s="259"/>
      <c r="H91" s="259"/>
      <c r="I91" s="259"/>
      <c r="J91" s="260"/>
      <c r="K91" s="18"/>
    </row>
    <row r="92" spans="1:11" ht="19.5" thickBot="1" x14ac:dyDescent="0.45">
      <c r="A92" s="35"/>
      <c r="B92" s="258"/>
      <c r="C92" s="259"/>
      <c r="D92" s="259"/>
      <c r="E92" s="259"/>
      <c r="F92" s="259"/>
      <c r="G92" s="259"/>
      <c r="H92" s="259"/>
      <c r="I92" s="259"/>
      <c r="J92" s="260"/>
      <c r="K92" s="18"/>
    </row>
    <row r="93" spans="1:11" ht="19.5" thickBot="1" x14ac:dyDescent="0.45">
      <c r="A93" s="35"/>
      <c r="B93" s="258"/>
      <c r="C93" s="259"/>
      <c r="D93" s="259"/>
      <c r="E93" s="259"/>
      <c r="F93" s="259"/>
      <c r="G93" s="259"/>
      <c r="H93" s="259"/>
      <c r="I93" s="259"/>
      <c r="J93" s="260"/>
      <c r="K93" s="18"/>
    </row>
    <row r="94" spans="1:11" ht="19.5" thickBot="1" x14ac:dyDescent="0.4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18"/>
    </row>
    <row r="95" spans="1:11" ht="19.5" thickBot="1" x14ac:dyDescent="0.45">
      <c r="B95" s="35"/>
      <c r="C95" s="261" t="s">
        <v>138</v>
      </c>
      <c r="D95" s="262"/>
      <c r="E95" s="53"/>
      <c r="F95" s="261" t="s">
        <v>139</v>
      </c>
      <c r="G95" s="262"/>
      <c r="H95" s="35"/>
      <c r="I95" s="35"/>
      <c r="J95" s="35"/>
    </row>
    <row r="96" spans="1:11" ht="19.5" thickBot="1" x14ac:dyDescent="0.45">
      <c r="B96" s="35"/>
      <c r="C96" s="263"/>
      <c r="D96" s="263"/>
      <c r="E96" s="34"/>
      <c r="F96" s="264"/>
      <c r="G96" s="265"/>
      <c r="H96" s="35"/>
      <c r="I96" s="35"/>
      <c r="J96" s="35"/>
    </row>
    <row r="97" spans="2:10" ht="19.5" thickBot="1" x14ac:dyDescent="0.45">
      <c r="B97" s="35"/>
      <c r="C97" s="263"/>
      <c r="D97" s="263"/>
      <c r="E97" s="34"/>
      <c r="F97" s="266"/>
      <c r="G97" s="267"/>
      <c r="H97" s="35"/>
      <c r="I97" s="35"/>
      <c r="J97" s="35"/>
    </row>
    <row r="98" spans="2:10" ht="19.5" thickBot="1" x14ac:dyDescent="0.45">
      <c r="B98" s="35"/>
      <c r="C98" s="263"/>
      <c r="D98" s="263"/>
      <c r="E98" s="34"/>
      <c r="F98" s="268"/>
      <c r="G98" s="269"/>
      <c r="H98" s="35"/>
      <c r="I98" s="35"/>
      <c r="J98" s="35"/>
    </row>
    <row r="99" spans="2:10" ht="18.75" x14ac:dyDescent="0.4">
      <c r="B99" s="35"/>
      <c r="C99" s="35"/>
      <c r="D99" s="35"/>
      <c r="E99" s="35"/>
      <c r="F99" s="35"/>
      <c r="G99" s="35"/>
      <c r="H99" s="35"/>
      <c r="I99" s="35"/>
      <c r="J99" s="35"/>
    </row>
  </sheetData>
  <mergeCells count="45">
    <mergeCell ref="A18:A23"/>
    <mergeCell ref="A1:J3"/>
    <mergeCell ref="B4:C4"/>
    <mergeCell ref="D4:F4"/>
    <mergeCell ref="H4:I4"/>
    <mergeCell ref="B5:C5"/>
    <mergeCell ref="D5:F5"/>
    <mergeCell ref="H5:I5"/>
    <mergeCell ref="B6:C6"/>
    <mergeCell ref="D6:F6"/>
    <mergeCell ref="H6:I6"/>
    <mergeCell ref="B7:C7"/>
    <mergeCell ref="D7:F7"/>
    <mergeCell ref="H7:I7"/>
    <mergeCell ref="H8:I8"/>
    <mergeCell ref="H9:I9"/>
    <mergeCell ref="H10:I10"/>
    <mergeCell ref="B15:B17"/>
    <mergeCell ref="C15:C17"/>
    <mergeCell ref="D15:J16"/>
    <mergeCell ref="B8:C8"/>
    <mergeCell ref="D8:F8"/>
    <mergeCell ref="B9:C9"/>
    <mergeCell ref="D9:F9"/>
    <mergeCell ref="B91:J93"/>
    <mergeCell ref="C95:D95"/>
    <mergeCell ref="F95:G95"/>
    <mergeCell ref="C96:D98"/>
    <mergeCell ref="F96:G98"/>
    <mergeCell ref="K18:N20"/>
    <mergeCell ref="D22:J22"/>
    <mergeCell ref="K22:N23"/>
    <mergeCell ref="B90:J90"/>
    <mergeCell ref="D86:J86"/>
    <mergeCell ref="D28:J28"/>
    <mergeCell ref="D33:J33"/>
    <mergeCell ref="D38:J38"/>
    <mergeCell ref="D43:J43"/>
    <mergeCell ref="D49:J49"/>
    <mergeCell ref="D54:J54"/>
    <mergeCell ref="D59:J59"/>
    <mergeCell ref="D65:J65"/>
    <mergeCell ref="D70:J70"/>
    <mergeCell ref="D76:J76"/>
    <mergeCell ref="D81:J81"/>
  </mergeCells>
  <conditionalFormatting sqref="D28 D29:J32 D23:J26 D34:J37 D66:J69 D71:J75 D39:J42 D50:J53 D55:J58 D60:J64 D77:J80 D82:J85 D44:J48">
    <cfRule type="cellIs" dxfId="189" priority="105" stopIfTrue="1" operator="equal">
      <formula>"CA"</formula>
    </cfRule>
    <cfRule type="cellIs" dxfId="188" priority="106" stopIfTrue="1" operator="equal">
      <formula>"CT"</formula>
    </cfRule>
  </conditionalFormatting>
  <conditionalFormatting sqref="D33">
    <cfRule type="cellIs" dxfId="187" priority="103" stopIfTrue="1" operator="equal">
      <formula>"CA"</formula>
    </cfRule>
    <cfRule type="cellIs" dxfId="186" priority="104" stopIfTrue="1" operator="equal">
      <formula>"CT"</formula>
    </cfRule>
  </conditionalFormatting>
  <conditionalFormatting sqref="D38 D40">
    <cfRule type="cellIs" dxfId="185" priority="101" stopIfTrue="1" operator="equal">
      <formula>"CA"</formula>
    </cfRule>
    <cfRule type="cellIs" dxfId="184" priority="102" stopIfTrue="1" operator="equal">
      <formula>"CT"</formula>
    </cfRule>
  </conditionalFormatting>
  <conditionalFormatting sqref="D43 D46">
    <cfRule type="cellIs" dxfId="183" priority="99" stopIfTrue="1" operator="equal">
      <formula>"CA"</formula>
    </cfRule>
    <cfRule type="cellIs" dxfId="182" priority="100" stopIfTrue="1" operator="equal">
      <formula>"CT"</formula>
    </cfRule>
  </conditionalFormatting>
  <conditionalFormatting sqref="D49">
    <cfRule type="cellIs" dxfId="181" priority="97" stopIfTrue="1" operator="equal">
      <formula>"CA"</formula>
    </cfRule>
    <cfRule type="cellIs" dxfId="180" priority="98" stopIfTrue="1" operator="equal">
      <formula>"CT"</formula>
    </cfRule>
  </conditionalFormatting>
  <conditionalFormatting sqref="D54">
    <cfRule type="cellIs" dxfId="179" priority="95" stopIfTrue="1" operator="equal">
      <formula>"CA"</formula>
    </cfRule>
    <cfRule type="cellIs" dxfId="178" priority="96" stopIfTrue="1" operator="equal">
      <formula>"CT"</formula>
    </cfRule>
  </conditionalFormatting>
  <conditionalFormatting sqref="D59">
    <cfRule type="cellIs" dxfId="177" priority="93" stopIfTrue="1" operator="equal">
      <formula>"CA"</formula>
    </cfRule>
    <cfRule type="cellIs" dxfId="176" priority="94" stopIfTrue="1" operator="equal">
      <formula>"CT"</formula>
    </cfRule>
  </conditionalFormatting>
  <conditionalFormatting sqref="D65">
    <cfRule type="cellIs" dxfId="175" priority="91" stopIfTrue="1" operator="equal">
      <formula>"CA"</formula>
    </cfRule>
    <cfRule type="cellIs" dxfId="174" priority="92" stopIfTrue="1" operator="equal">
      <formula>"CT"</formula>
    </cfRule>
  </conditionalFormatting>
  <conditionalFormatting sqref="D70">
    <cfRule type="cellIs" dxfId="173" priority="89" stopIfTrue="1" operator="equal">
      <formula>"CA"</formula>
    </cfRule>
    <cfRule type="cellIs" dxfId="172" priority="90" stopIfTrue="1" operator="equal">
      <formula>"CT"</formula>
    </cfRule>
  </conditionalFormatting>
  <conditionalFormatting sqref="D76">
    <cfRule type="cellIs" dxfId="171" priority="87" stopIfTrue="1" operator="equal">
      <formula>"CA"</formula>
    </cfRule>
    <cfRule type="cellIs" dxfId="170" priority="88" stopIfTrue="1" operator="equal">
      <formula>"CT"</formula>
    </cfRule>
  </conditionalFormatting>
  <conditionalFormatting sqref="D81">
    <cfRule type="cellIs" dxfId="169" priority="85" stopIfTrue="1" operator="equal">
      <formula>"CA"</formula>
    </cfRule>
    <cfRule type="cellIs" dxfId="168" priority="86" stopIfTrue="1" operator="equal">
      <formula>"CT"</formula>
    </cfRule>
  </conditionalFormatting>
  <conditionalFormatting sqref="D23:J26 D28:J85">
    <cfRule type="containsText" dxfId="167" priority="81" stopIfTrue="1" operator="containsText" text="F">
      <formula>NOT(ISERROR(SEARCH("F",D23)))</formula>
    </cfRule>
    <cfRule type="containsText" dxfId="166" priority="82" stopIfTrue="1" operator="containsText" text="RH">
      <formula>NOT(ISERROR(SEARCH("RH",D23)))</formula>
    </cfRule>
    <cfRule type="containsText" dxfId="165" priority="83" stopIfTrue="1" operator="containsText" text="CP">
      <formula>NOT(ISERROR(SEARCH("CP",D23)))</formula>
    </cfRule>
    <cfRule type="containsText" dxfId="164" priority="84" stopIfTrue="1" operator="containsText" text="RC">
      <formula>NOT(ISERROR(SEARCH("RC",D23)))</formula>
    </cfRule>
  </conditionalFormatting>
  <conditionalFormatting sqref="D86">
    <cfRule type="cellIs" dxfId="163" priority="79" stopIfTrue="1" operator="equal">
      <formula>"CA"</formula>
    </cfRule>
    <cfRule type="cellIs" dxfId="162" priority="80" stopIfTrue="1" operator="equal">
      <formula>"CT"</formula>
    </cfRule>
  </conditionalFormatting>
  <conditionalFormatting sqref="D46">
    <cfRule type="cellIs" dxfId="161" priority="77" stopIfTrue="1" operator="equal">
      <formula>"CA"</formula>
    </cfRule>
    <cfRule type="cellIs" dxfId="160" priority="78" stopIfTrue="1" operator="equal">
      <formula>"CT"</formula>
    </cfRule>
  </conditionalFormatting>
  <conditionalFormatting sqref="D51">
    <cfRule type="cellIs" dxfId="159" priority="75" stopIfTrue="1" operator="equal">
      <formula>"CA"</formula>
    </cfRule>
    <cfRule type="cellIs" dxfId="158" priority="76" stopIfTrue="1" operator="equal">
      <formula>"CT"</formula>
    </cfRule>
  </conditionalFormatting>
  <conditionalFormatting sqref="D56">
    <cfRule type="cellIs" dxfId="157" priority="73" stopIfTrue="1" operator="equal">
      <formula>"CA"</formula>
    </cfRule>
    <cfRule type="cellIs" dxfId="156" priority="74" stopIfTrue="1" operator="equal">
      <formula>"CT"</formula>
    </cfRule>
  </conditionalFormatting>
  <conditionalFormatting sqref="D62">
    <cfRule type="cellIs" dxfId="155" priority="71" stopIfTrue="1" operator="equal">
      <formula>"CA"</formula>
    </cfRule>
    <cfRule type="cellIs" dxfId="154" priority="72" stopIfTrue="1" operator="equal">
      <formula>"CT"</formula>
    </cfRule>
  </conditionalFormatting>
  <conditionalFormatting sqref="D67">
    <cfRule type="cellIs" dxfId="153" priority="69" stopIfTrue="1" operator="equal">
      <formula>"CA"</formula>
    </cfRule>
    <cfRule type="cellIs" dxfId="152" priority="70" stopIfTrue="1" operator="equal">
      <formula>"CT"</formula>
    </cfRule>
  </conditionalFormatting>
  <conditionalFormatting sqref="D72">
    <cfRule type="cellIs" dxfId="151" priority="67" stopIfTrue="1" operator="equal">
      <formula>"CA"</formula>
    </cfRule>
    <cfRule type="cellIs" dxfId="150" priority="68" stopIfTrue="1" operator="equal">
      <formula>"CT"</formula>
    </cfRule>
  </conditionalFormatting>
  <conditionalFormatting sqref="D78">
    <cfRule type="cellIs" dxfId="149" priority="65" stopIfTrue="1" operator="equal">
      <formula>"CA"</formula>
    </cfRule>
    <cfRule type="cellIs" dxfId="148" priority="66" stopIfTrue="1" operator="equal">
      <formula>"CT"</formula>
    </cfRule>
  </conditionalFormatting>
  <conditionalFormatting sqref="D83">
    <cfRule type="cellIs" dxfId="147" priority="63" stopIfTrue="1" operator="equal">
      <formula>"CA"</formula>
    </cfRule>
    <cfRule type="cellIs" dxfId="146" priority="64" stopIfTrue="1" operator="equal">
      <formula>"CT"</formula>
    </cfRule>
  </conditionalFormatting>
  <conditionalFormatting sqref="D52">
    <cfRule type="cellIs" dxfId="145" priority="61" stopIfTrue="1" operator="equal">
      <formula>"CA"</formula>
    </cfRule>
    <cfRule type="cellIs" dxfId="144" priority="62" stopIfTrue="1" operator="equal">
      <formula>"CT"</formula>
    </cfRule>
  </conditionalFormatting>
  <conditionalFormatting sqref="D27:J27">
    <cfRule type="cellIs" dxfId="143" priority="41" stopIfTrue="1" operator="equal">
      <formula>"CA"</formula>
    </cfRule>
    <cfRule type="cellIs" dxfId="142" priority="42" stopIfTrue="1" operator="equal">
      <formula>"CT"</formula>
    </cfRule>
  </conditionalFormatting>
  <conditionalFormatting sqref="D27:J27">
    <cfRule type="containsText" dxfId="141" priority="37" stopIfTrue="1" operator="containsText" text="F">
      <formula>NOT(ISERROR(SEARCH("F",D27)))</formula>
    </cfRule>
    <cfRule type="containsText" dxfId="140" priority="38" stopIfTrue="1" operator="containsText" text="RH">
      <formula>NOT(ISERROR(SEARCH("RH",D27)))</formula>
    </cfRule>
    <cfRule type="containsText" dxfId="139" priority="39" stopIfTrue="1" operator="containsText" text="CP">
      <formula>NOT(ISERROR(SEARCH("CP",D27)))</formula>
    </cfRule>
    <cfRule type="containsText" dxfId="138" priority="40" stopIfTrue="1" operator="containsText" text="RC">
      <formula>NOT(ISERROR(SEARCH("RC",D27)))</formula>
    </cfRule>
  </conditionalFormatting>
  <conditionalFormatting sqref="H21">
    <cfRule type="cellIs" dxfId="137" priority="35" stopIfTrue="1" operator="equal">
      <formula>"CA"</formula>
    </cfRule>
    <cfRule type="cellIs" dxfId="136" priority="36" stopIfTrue="1" operator="equal">
      <formula>"CT"</formula>
    </cfRule>
  </conditionalFormatting>
  <conditionalFormatting sqref="H21">
    <cfRule type="containsText" dxfId="135" priority="31" stopIfTrue="1" operator="containsText" text="F">
      <formula>NOT(ISERROR(SEARCH("F",H21)))</formula>
    </cfRule>
    <cfRule type="containsText" dxfId="134" priority="32" stopIfTrue="1" operator="containsText" text="RH">
      <formula>NOT(ISERROR(SEARCH("RH",H21)))</formula>
    </cfRule>
    <cfRule type="containsText" dxfId="133" priority="33" stopIfTrue="1" operator="containsText" text="CP">
      <formula>NOT(ISERROR(SEARCH("CP",H21)))</formula>
    </cfRule>
    <cfRule type="containsText" dxfId="132" priority="34" stopIfTrue="1" operator="containsText" text="RC">
      <formula>NOT(ISERROR(SEARCH("RC",H21)))</formula>
    </cfRule>
  </conditionalFormatting>
  <conditionalFormatting sqref="I44">
    <cfRule type="cellIs" dxfId="131" priority="29" stopIfTrue="1" operator="equal">
      <formula>"CA"</formula>
    </cfRule>
    <cfRule type="cellIs" dxfId="130" priority="30" stopIfTrue="1" operator="equal">
      <formula>"CT"</formula>
    </cfRule>
  </conditionalFormatting>
  <conditionalFormatting sqref="I45">
    <cfRule type="cellIs" dxfId="129" priority="27" stopIfTrue="1" operator="equal">
      <formula>"CA"</formula>
    </cfRule>
    <cfRule type="cellIs" dxfId="128" priority="28" stopIfTrue="1" operator="equal">
      <formula>"CT"</formula>
    </cfRule>
  </conditionalFormatting>
  <conditionalFormatting sqref="D87:J87">
    <cfRule type="cellIs" dxfId="127" priority="7" stopIfTrue="1" operator="equal">
      <formula>"CA"</formula>
    </cfRule>
    <cfRule type="cellIs" dxfId="126" priority="8" stopIfTrue="1" operator="equal">
      <formula>"CT"</formula>
    </cfRule>
  </conditionalFormatting>
  <conditionalFormatting sqref="D87:J87">
    <cfRule type="containsText" dxfId="125" priority="3" stopIfTrue="1" operator="containsText" text="F">
      <formula>NOT(ISERROR(SEARCH("F",D87)))</formula>
    </cfRule>
    <cfRule type="containsText" dxfId="124" priority="4" stopIfTrue="1" operator="containsText" text="RH">
      <formula>NOT(ISERROR(SEARCH("RH",D87)))</formula>
    </cfRule>
    <cfRule type="containsText" dxfId="123" priority="5" stopIfTrue="1" operator="containsText" text="CP">
      <formula>NOT(ISERROR(SEARCH("CP",D87)))</formula>
    </cfRule>
    <cfRule type="containsText" dxfId="122" priority="6" stopIfTrue="1" operator="containsText" text="RC">
      <formula>NOT(ISERROR(SEARCH("RC",D87)))</formula>
    </cfRule>
  </conditionalFormatting>
  <conditionalFormatting sqref="D48">
    <cfRule type="cellIs" dxfId="121" priority="1" stopIfTrue="1" operator="equal">
      <formula>"CA"</formula>
    </cfRule>
    <cfRule type="cellIs" dxfId="120" priority="2" stopIfTrue="1" operator="equal">
      <formula>"CT"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99"/>
  <sheetViews>
    <sheetView zoomScale="80" zoomScaleNormal="80" workbookViewId="0">
      <selection activeCell="P33" sqref="P33"/>
    </sheetView>
  </sheetViews>
  <sheetFormatPr baseColWidth="10" defaultColWidth="17.28515625" defaultRowHeight="12.75" x14ac:dyDescent="0.2"/>
  <cols>
    <col min="2" max="2" width="27.140625" bestFit="1" customWidth="1"/>
    <col min="9" max="9" width="22.140625" customWidth="1"/>
  </cols>
  <sheetData>
    <row r="1" spans="1:11" x14ac:dyDescent="0.2">
      <c r="A1" s="282" t="s">
        <v>155</v>
      </c>
      <c r="B1" s="282"/>
      <c r="C1" s="282"/>
      <c r="D1" s="282"/>
      <c r="E1" s="282"/>
      <c r="F1" s="282"/>
      <c r="G1" s="282"/>
      <c r="H1" s="282"/>
      <c r="I1" s="282"/>
      <c r="J1" s="282"/>
      <c r="K1" s="18"/>
    </row>
    <row r="2" spans="1:1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18"/>
    </row>
    <row r="3" spans="1:11" ht="13.5" thickBot="1" x14ac:dyDescent="0.25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18"/>
    </row>
    <row r="4" spans="1:11" ht="19.5" thickBot="1" x14ac:dyDescent="0.35">
      <c r="A4" s="19"/>
      <c r="B4" s="279" t="s">
        <v>53</v>
      </c>
      <c r="C4" s="279"/>
      <c r="D4" s="280"/>
      <c r="E4" s="280"/>
      <c r="F4" s="280"/>
      <c r="G4" s="19"/>
      <c r="H4" s="283" t="s">
        <v>54</v>
      </c>
      <c r="I4" s="283"/>
      <c r="J4" s="20">
        <v>365</v>
      </c>
      <c r="K4" s="18"/>
    </row>
    <row r="5" spans="1:11" ht="19.5" thickBot="1" x14ac:dyDescent="0.35">
      <c r="A5" s="19"/>
      <c r="B5" s="279" t="s">
        <v>55</v>
      </c>
      <c r="C5" s="279"/>
      <c r="D5" s="280"/>
      <c r="E5" s="280"/>
      <c r="F5" s="280"/>
      <c r="G5" s="19"/>
      <c r="H5" s="283" t="s">
        <v>143</v>
      </c>
      <c r="I5" s="283"/>
      <c r="J5" s="20">
        <v>104</v>
      </c>
      <c r="K5" s="18"/>
    </row>
    <row r="6" spans="1:11" ht="19.5" thickBot="1" x14ac:dyDescent="0.35">
      <c r="A6" s="19"/>
      <c r="B6" s="279" t="s">
        <v>56</v>
      </c>
      <c r="C6" s="279"/>
      <c r="D6" s="280"/>
      <c r="E6" s="280"/>
      <c r="F6" s="280"/>
      <c r="G6" s="19"/>
      <c r="H6" s="283" t="s">
        <v>144</v>
      </c>
      <c r="I6" s="283"/>
      <c r="J6" s="20">
        <v>7</v>
      </c>
      <c r="K6" s="18"/>
    </row>
    <row r="7" spans="1:11" ht="19.5" thickBot="1" x14ac:dyDescent="0.35">
      <c r="A7" s="19"/>
      <c r="B7" s="279" t="s">
        <v>150</v>
      </c>
      <c r="C7" s="279"/>
      <c r="D7" s="280"/>
      <c r="E7" s="280"/>
      <c r="F7" s="280"/>
      <c r="G7" s="19"/>
      <c r="H7" s="283" t="s">
        <v>57</v>
      </c>
      <c r="I7" s="283"/>
      <c r="J7" s="20">
        <v>25</v>
      </c>
      <c r="K7" s="18"/>
    </row>
    <row r="8" spans="1:11" ht="19.5" thickBot="1" x14ac:dyDescent="0.35">
      <c r="A8" s="19"/>
      <c r="B8" s="279" t="s">
        <v>151</v>
      </c>
      <c r="C8" s="279"/>
      <c r="D8" s="280"/>
      <c r="E8" s="280"/>
      <c r="F8" s="280"/>
      <c r="G8" s="19"/>
      <c r="H8" s="283" t="s">
        <v>58</v>
      </c>
      <c r="I8" s="283"/>
      <c r="J8" s="20">
        <v>11</v>
      </c>
      <c r="K8" s="18"/>
    </row>
    <row r="9" spans="1:11" ht="19.5" thickBot="1" x14ac:dyDescent="0.35">
      <c r="A9" s="19"/>
      <c r="B9" s="279" t="s">
        <v>152</v>
      </c>
      <c r="C9" s="279"/>
      <c r="D9" s="280"/>
      <c r="E9" s="280"/>
      <c r="F9" s="280"/>
      <c r="G9" s="19"/>
      <c r="H9" s="283" t="s">
        <v>59</v>
      </c>
      <c r="I9" s="283"/>
      <c r="J9" s="20">
        <v>0</v>
      </c>
      <c r="K9" s="18"/>
    </row>
    <row r="10" spans="1:11" ht="18.75" thickBot="1" x14ac:dyDescent="0.35">
      <c r="A10" s="19"/>
      <c r="B10" s="21"/>
      <c r="C10" s="21"/>
      <c r="D10" s="21"/>
      <c r="E10" s="21"/>
      <c r="F10" s="21"/>
      <c r="G10" s="19"/>
      <c r="H10" s="270" t="s">
        <v>60</v>
      </c>
      <c r="I10" s="270"/>
      <c r="J10" s="22">
        <f>J4-J5-J6-J7-J8-J9</f>
        <v>218</v>
      </c>
      <c r="K10" s="18"/>
    </row>
    <row r="11" spans="1:11" ht="18.75" x14ac:dyDescent="0.4">
      <c r="A11" s="23"/>
      <c r="B11" s="24"/>
      <c r="C11" s="24"/>
      <c r="D11" s="24"/>
      <c r="E11" s="24"/>
      <c r="F11" s="25"/>
      <c r="G11" s="24"/>
      <c r="H11" s="24"/>
      <c r="I11" s="24"/>
      <c r="J11" s="24"/>
      <c r="K11" s="18"/>
    </row>
    <row r="12" spans="1:11" ht="18.75" x14ac:dyDescent="0.4">
      <c r="A12" s="26"/>
      <c r="B12" s="27"/>
      <c r="C12" s="27"/>
      <c r="D12" s="27"/>
      <c r="E12" s="27"/>
      <c r="F12" s="25"/>
      <c r="G12" s="24"/>
      <c r="H12" s="24"/>
      <c r="I12" s="24"/>
      <c r="J12" s="24"/>
      <c r="K12" s="18"/>
    </row>
    <row r="13" spans="1:11" ht="30" x14ac:dyDescent="0.3">
      <c r="A13" s="19"/>
      <c r="B13" s="28" t="s">
        <v>61</v>
      </c>
      <c r="C13" s="29" t="s">
        <v>145</v>
      </c>
      <c r="D13" s="30" t="s">
        <v>142</v>
      </c>
      <c r="E13" s="31" t="s">
        <v>62</v>
      </c>
      <c r="F13" s="32" t="s">
        <v>63</v>
      </c>
      <c r="G13" s="31" t="s">
        <v>64</v>
      </c>
      <c r="H13" s="33" t="s">
        <v>36</v>
      </c>
      <c r="I13" s="31" t="s">
        <v>146</v>
      </c>
      <c r="J13" s="19"/>
      <c r="K13" s="18"/>
    </row>
    <row r="14" spans="1:11" ht="15.75" thickBot="1" x14ac:dyDescent="0.35">
      <c r="A14" s="1"/>
      <c r="B14" s="34"/>
      <c r="C14" s="34"/>
      <c r="D14" s="34"/>
      <c r="E14" s="34"/>
      <c r="F14" s="19"/>
      <c r="G14" s="19"/>
      <c r="H14" s="19"/>
      <c r="I14" s="19"/>
      <c r="J14" s="19"/>
      <c r="K14" s="18"/>
    </row>
    <row r="15" spans="1:11" ht="18.75" x14ac:dyDescent="0.4">
      <c r="A15" s="35"/>
      <c r="B15" s="271" t="s">
        <v>65</v>
      </c>
      <c r="C15" s="273" t="s">
        <v>153</v>
      </c>
      <c r="D15" s="275" t="s">
        <v>154</v>
      </c>
      <c r="E15" s="275"/>
      <c r="F15" s="275"/>
      <c r="G15" s="275"/>
      <c r="H15" s="275"/>
      <c r="I15" s="275"/>
      <c r="J15" s="276"/>
      <c r="K15" s="18"/>
    </row>
    <row r="16" spans="1:11" ht="18.75" x14ac:dyDescent="0.4">
      <c r="A16" s="35"/>
      <c r="B16" s="272"/>
      <c r="C16" s="274"/>
      <c r="D16" s="277"/>
      <c r="E16" s="277"/>
      <c r="F16" s="277"/>
      <c r="G16" s="277"/>
      <c r="H16" s="277"/>
      <c r="I16" s="277"/>
      <c r="J16" s="278"/>
      <c r="K16" s="18"/>
    </row>
    <row r="17" spans="1:14" ht="18.75" x14ac:dyDescent="0.4">
      <c r="A17" s="35"/>
      <c r="B17" s="272"/>
      <c r="C17" s="274"/>
      <c r="D17" s="36" t="s">
        <v>68</v>
      </c>
      <c r="E17" s="37" t="s">
        <v>69</v>
      </c>
      <c r="F17" s="36" t="s">
        <v>69</v>
      </c>
      <c r="G17" s="36" t="s">
        <v>70</v>
      </c>
      <c r="H17" s="36" t="s">
        <v>71</v>
      </c>
      <c r="I17" s="36" t="s">
        <v>72</v>
      </c>
      <c r="J17" s="38" t="s">
        <v>73</v>
      </c>
      <c r="K17" s="18"/>
    </row>
    <row r="18" spans="1:14" s="60" customFormat="1" ht="18" customHeight="1" x14ac:dyDescent="0.2">
      <c r="A18" s="281">
        <v>2020</v>
      </c>
      <c r="B18" s="59" t="s">
        <v>133</v>
      </c>
      <c r="C18" s="57">
        <f>SUM(D18:H18)</f>
        <v>5</v>
      </c>
      <c r="D18" s="55">
        <v>1</v>
      </c>
      <c r="E18" s="55">
        <v>1</v>
      </c>
      <c r="F18" s="56">
        <v>1</v>
      </c>
      <c r="G18" s="56">
        <v>1</v>
      </c>
      <c r="H18" s="56">
        <v>1</v>
      </c>
      <c r="I18" s="56" t="s">
        <v>61</v>
      </c>
      <c r="J18" s="57" t="s">
        <v>61</v>
      </c>
      <c r="K18" s="244" t="s">
        <v>148</v>
      </c>
      <c r="L18" s="245"/>
      <c r="M18" s="245"/>
      <c r="N18" s="245"/>
    </row>
    <row r="19" spans="1:14" s="60" customFormat="1" ht="18" customHeight="1" x14ac:dyDescent="0.2">
      <c r="A19" s="281"/>
      <c r="B19" s="59" t="s">
        <v>134</v>
      </c>
      <c r="C19" s="57">
        <f>SUM(D19:H19)</f>
        <v>5</v>
      </c>
      <c r="D19" s="55">
        <v>1</v>
      </c>
      <c r="E19" s="56">
        <v>1</v>
      </c>
      <c r="F19" s="56">
        <v>1</v>
      </c>
      <c r="G19" s="56">
        <v>1</v>
      </c>
      <c r="H19" s="56">
        <v>1</v>
      </c>
      <c r="I19" s="56" t="s">
        <v>61</v>
      </c>
      <c r="J19" s="57" t="s">
        <v>61</v>
      </c>
      <c r="K19" s="244"/>
      <c r="L19" s="245"/>
      <c r="M19" s="245"/>
      <c r="N19" s="245"/>
    </row>
    <row r="20" spans="1:14" s="60" customFormat="1" ht="18" customHeight="1" x14ac:dyDescent="0.2">
      <c r="A20" s="281"/>
      <c r="B20" s="59" t="s">
        <v>135</v>
      </c>
      <c r="C20" s="57">
        <f>SUM(D20:H20)</f>
        <v>5</v>
      </c>
      <c r="D20" s="55">
        <v>1</v>
      </c>
      <c r="E20" s="56">
        <v>1</v>
      </c>
      <c r="F20" s="56">
        <v>1</v>
      </c>
      <c r="G20" s="56">
        <v>1</v>
      </c>
      <c r="H20" s="56">
        <v>1</v>
      </c>
      <c r="I20" s="56" t="s">
        <v>61</v>
      </c>
      <c r="J20" s="57" t="s">
        <v>61</v>
      </c>
      <c r="K20" s="244"/>
      <c r="L20" s="245"/>
      <c r="M20" s="245"/>
      <c r="N20" s="245"/>
    </row>
    <row r="21" spans="1:14" s="60" customFormat="1" ht="18" customHeight="1" x14ac:dyDescent="0.2">
      <c r="A21" s="281"/>
      <c r="B21" s="59" t="s">
        <v>136</v>
      </c>
      <c r="C21" s="57">
        <f>SUM(D21:H21)</f>
        <v>4</v>
      </c>
      <c r="D21" s="55">
        <v>1</v>
      </c>
      <c r="E21" s="56">
        <v>1</v>
      </c>
      <c r="F21" s="56">
        <v>1</v>
      </c>
      <c r="G21" s="56">
        <v>1</v>
      </c>
      <c r="H21" s="41" t="s">
        <v>142</v>
      </c>
      <c r="I21" s="56" t="s">
        <v>61</v>
      </c>
      <c r="J21" s="57" t="s">
        <v>61</v>
      </c>
      <c r="K21" s="61"/>
      <c r="L21" s="62"/>
      <c r="M21" s="62"/>
      <c r="N21" s="62"/>
    </row>
    <row r="22" spans="1:14" ht="18.75" x14ac:dyDescent="0.4">
      <c r="A22" s="281"/>
      <c r="B22" s="54" t="s">
        <v>78</v>
      </c>
      <c r="C22" s="58">
        <f>SUM(C18:C21)</f>
        <v>19</v>
      </c>
      <c r="D22" s="246"/>
      <c r="E22" s="246"/>
      <c r="F22" s="246"/>
      <c r="G22" s="246"/>
      <c r="H22" s="246"/>
      <c r="I22" s="246"/>
      <c r="J22" s="247"/>
      <c r="K22" s="248" t="s">
        <v>147</v>
      </c>
      <c r="L22" s="249"/>
      <c r="M22" s="249"/>
      <c r="N22" s="249"/>
    </row>
    <row r="23" spans="1:14" ht="18.75" customHeight="1" x14ac:dyDescent="0.4">
      <c r="A23" s="281"/>
      <c r="B23" s="54" t="s">
        <v>149</v>
      </c>
      <c r="C23" s="63">
        <f>SUM(D23:H23)</f>
        <v>4</v>
      </c>
      <c r="D23" s="55">
        <v>1</v>
      </c>
      <c r="E23" s="55">
        <v>1</v>
      </c>
      <c r="F23" s="55">
        <v>1</v>
      </c>
      <c r="G23" s="55">
        <v>1</v>
      </c>
      <c r="H23" s="41" t="s">
        <v>142</v>
      </c>
      <c r="I23" s="42" t="s">
        <v>61</v>
      </c>
      <c r="J23" s="43" t="s">
        <v>61</v>
      </c>
      <c r="K23" s="248"/>
      <c r="L23" s="249"/>
      <c r="M23" s="249"/>
      <c r="N23" s="249"/>
    </row>
    <row r="24" spans="1:14" ht="18.75" x14ac:dyDescent="0.4">
      <c r="A24" s="35"/>
      <c r="B24" s="39" t="s">
        <v>74</v>
      </c>
      <c r="C24" s="40">
        <f>SUM(D24:H24)</f>
        <v>5</v>
      </c>
      <c r="D24" s="41">
        <v>1</v>
      </c>
      <c r="E24" s="42">
        <v>1</v>
      </c>
      <c r="F24" s="42">
        <v>1</v>
      </c>
      <c r="G24" s="42">
        <v>1</v>
      </c>
      <c r="H24" s="42">
        <v>1</v>
      </c>
      <c r="I24" s="42" t="s">
        <v>61</v>
      </c>
      <c r="J24" s="43" t="s">
        <v>61</v>
      </c>
      <c r="K24" s="18"/>
    </row>
    <row r="25" spans="1:14" ht="18.75" x14ac:dyDescent="0.4">
      <c r="A25" s="35"/>
      <c r="B25" s="39" t="s">
        <v>75</v>
      </c>
      <c r="C25" s="40">
        <f>SUM(D25:H25)</f>
        <v>5</v>
      </c>
      <c r="D25" s="41">
        <v>1</v>
      </c>
      <c r="E25" s="42">
        <v>1</v>
      </c>
      <c r="F25" s="42">
        <v>1</v>
      </c>
      <c r="G25" s="42">
        <v>1</v>
      </c>
      <c r="H25" s="42">
        <v>1</v>
      </c>
      <c r="I25" s="42" t="s">
        <v>61</v>
      </c>
      <c r="J25" s="43" t="s">
        <v>61</v>
      </c>
      <c r="K25" s="18"/>
    </row>
    <row r="26" spans="1:14" ht="18.75" x14ac:dyDescent="0.4">
      <c r="A26" s="35"/>
      <c r="B26" s="39" t="s">
        <v>76</v>
      </c>
      <c r="C26" s="40">
        <f>SUM(D26:H26)</f>
        <v>5</v>
      </c>
      <c r="D26" s="41">
        <v>1</v>
      </c>
      <c r="E26" s="42">
        <v>1</v>
      </c>
      <c r="F26" s="42">
        <v>1</v>
      </c>
      <c r="G26" s="42">
        <v>1</v>
      </c>
      <c r="H26" s="42">
        <v>1</v>
      </c>
      <c r="I26" s="42" t="s">
        <v>61</v>
      </c>
      <c r="J26" s="43" t="s">
        <v>61</v>
      </c>
      <c r="K26" s="18"/>
    </row>
    <row r="27" spans="1:14" ht="18.75" x14ac:dyDescent="0.4">
      <c r="A27" s="35"/>
      <c r="B27" s="39" t="s">
        <v>77</v>
      </c>
      <c r="C27" s="40">
        <f>SUM(D27:H27)</f>
        <v>5</v>
      </c>
      <c r="D27" s="41">
        <v>1</v>
      </c>
      <c r="E27" s="42">
        <v>1</v>
      </c>
      <c r="F27" s="42">
        <v>1</v>
      </c>
      <c r="G27" s="42">
        <v>1</v>
      </c>
      <c r="H27" s="42">
        <v>1</v>
      </c>
      <c r="I27" s="42" t="s">
        <v>61</v>
      </c>
      <c r="J27" s="43" t="s">
        <v>61</v>
      </c>
      <c r="K27" s="18"/>
    </row>
    <row r="28" spans="1:14" ht="18.75" x14ac:dyDescent="0.4">
      <c r="A28" s="44"/>
      <c r="B28" s="45" t="s">
        <v>83</v>
      </c>
      <c r="C28" s="46">
        <f>SUM(C24:C27)</f>
        <v>20</v>
      </c>
      <c r="D28" s="256"/>
      <c r="E28" s="256"/>
      <c r="F28" s="256"/>
      <c r="G28" s="256"/>
      <c r="H28" s="256"/>
      <c r="I28" s="256"/>
      <c r="J28" s="257"/>
      <c r="K28" s="18"/>
    </row>
    <row r="29" spans="1:14" ht="18.75" x14ac:dyDescent="0.4">
      <c r="A29" s="35"/>
      <c r="B29" s="39" t="s">
        <v>79</v>
      </c>
      <c r="C29" s="40">
        <f>SUM(D29:H29)</f>
        <v>5</v>
      </c>
      <c r="D29" s="41">
        <v>1</v>
      </c>
      <c r="E29" s="42">
        <v>1</v>
      </c>
      <c r="F29" s="42">
        <v>1</v>
      </c>
      <c r="G29" s="42">
        <v>1</v>
      </c>
      <c r="H29" s="42">
        <v>1</v>
      </c>
      <c r="I29" s="42" t="s">
        <v>61</v>
      </c>
      <c r="J29" s="43" t="s">
        <v>61</v>
      </c>
      <c r="K29" s="18"/>
    </row>
    <row r="30" spans="1:14" ht="18.75" x14ac:dyDescent="0.4">
      <c r="A30" s="35"/>
      <c r="B30" s="39" t="s">
        <v>80</v>
      </c>
      <c r="C30" s="40">
        <f>SUM(D30:H30)</f>
        <v>5</v>
      </c>
      <c r="D30" s="41">
        <v>1</v>
      </c>
      <c r="E30" s="41">
        <v>1</v>
      </c>
      <c r="F30" s="41">
        <v>1</v>
      </c>
      <c r="G30" s="41">
        <v>1</v>
      </c>
      <c r="H30" s="41">
        <v>1</v>
      </c>
      <c r="I30" s="42" t="s">
        <v>61</v>
      </c>
      <c r="J30" s="43" t="s">
        <v>61</v>
      </c>
      <c r="K30" s="18"/>
    </row>
    <row r="31" spans="1:14" ht="18.75" x14ac:dyDescent="0.4">
      <c r="A31" s="35"/>
      <c r="B31" s="39" t="s">
        <v>81</v>
      </c>
      <c r="C31" s="40">
        <f>SUM(D31:H31)</f>
        <v>5</v>
      </c>
      <c r="D31" s="41">
        <v>1</v>
      </c>
      <c r="E31" s="41">
        <v>1</v>
      </c>
      <c r="F31" s="41">
        <v>1</v>
      </c>
      <c r="G31" s="41">
        <v>1</v>
      </c>
      <c r="H31" s="41">
        <v>1</v>
      </c>
      <c r="I31" s="42" t="s">
        <v>61</v>
      </c>
      <c r="J31" s="43" t="s">
        <v>61</v>
      </c>
      <c r="K31" s="18"/>
    </row>
    <row r="32" spans="1:14" ht="18.75" x14ac:dyDescent="0.4">
      <c r="A32" s="35"/>
      <c r="B32" s="39" t="s">
        <v>82</v>
      </c>
      <c r="C32" s="40">
        <f>SUM(D32:H32)</f>
        <v>5</v>
      </c>
      <c r="D32" s="41">
        <v>1</v>
      </c>
      <c r="E32" s="41">
        <v>1</v>
      </c>
      <c r="F32" s="41">
        <v>1</v>
      </c>
      <c r="G32" s="41">
        <v>1</v>
      </c>
      <c r="H32" s="41">
        <v>1</v>
      </c>
      <c r="I32" s="42" t="s">
        <v>61</v>
      </c>
      <c r="J32" s="43" t="s">
        <v>61</v>
      </c>
      <c r="K32" s="18"/>
    </row>
    <row r="33" spans="1:11" ht="18.75" x14ac:dyDescent="0.4">
      <c r="A33" s="35"/>
      <c r="B33" s="45" t="s">
        <v>89</v>
      </c>
      <c r="C33" s="46">
        <f>SUM(C29:C32)</f>
        <v>20</v>
      </c>
      <c r="D33" s="256"/>
      <c r="E33" s="256"/>
      <c r="F33" s="256"/>
      <c r="G33" s="256"/>
      <c r="H33" s="256"/>
      <c r="I33" s="256"/>
      <c r="J33" s="257"/>
      <c r="K33" s="18"/>
    </row>
    <row r="34" spans="1:11" ht="18.75" x14ac:dyDescent="0.4">
      <c r="A34" s="44"/>
      <c r="B34" s="39" t="s">
        <v>84</v>
      </c>
      <c r="C34" s="40">
        <f>SUM(D34:H34)</f>
        <v>5</v>
      </c>
      <c r="D34" s="41">
        <v>1</v>
      </c>
      <c r="E34" s="41">
        <v>1</v>
      </c>
      <c r="F34" s="41">
        <v>1</v>
      </c>
      <c r="G34" s="41">
        <v>1</v>
      </c>
      <c r="H34" s="41">
        <v>1</v>
      </c>
      <c r="I34" s="42" t="s">
        <v>61</v>
      </c>
      <c r="J34" s="43" t="s">
        <v>61</v>
      </c>
      <c r="K34" s="18"/>
    </row>
    <row r="35" spans="1:11" ht="18.75" x14ac:dyDescent="0.4">
      <c r="A35" s="35"/>
      <c r="B35" s="39" t="s">
        <v>85</v>
      </c>
      <c r="C35" s="40">
        <f>SUM(D35:H35)</f>
        <v>5</v>
      </c>
      <c r="D35" s="41">
        <v>1</v>
      </c>
      <c r="E35" s="41">
        <v>1</v>
      </c>
      <c r="F35" s="41">
        <v>1</v>
      </c>
      <c r="G35" s="41">
        <v>1</v>
      </c>
      <c r="H35" s="41">
        <v>1</v>
      </c>
      <c r="I35" s="42" t="s">
        <v>61</v>
      </c>
      <c r="J35" s="43" t="s">
        <v>61</v>
      </c>
      <c r="K35" s="18"/>
    </row>
    <row r="36" spans="1:11" ht="18.75" x14ac:dyDescent="0.4">
      <c r="A36" s="35"/>
      <c r="B36" s="39" t="s">
        <v>86</v>
      </c>
      <c r="C36" s="40">
        <f>SUM(D36:H36)</f>
        <v>5</v>
      </c>
      <c r="D36" s="41">
        <v>1</v>
      </c>
      <c r="E36" s="41">
        <v>1</v>
      </c>
      <c r="F36" s="41">
        <v>1</v>
      </c>
      <c r="G36" s="41">
        <v>1</v>
      </c>
      <c r="H36" s="41">
        <v>1</v>
      </c>
      <c r="I36" s="42" t="s">
        <v>61</v>
      </c>
      <c r="J36" s="43" t="s">
        <v>61</v>
      </c>
      <c r="K36" s="18"/>
    </row>
    <row r="37" spans="1:11" ht="18.75" x14ac:dyDescent="0.4">
      <c r="A37" s="35"/>
      <c r="B37" s="39" t="s">
        <v>87</v>
      </c>
      <c r="C37" s="40">
        <f>SUM(D37:H37)</f>
        <v>5</v>
      </c>
      <c r="D37" s="41">
        <v>1</v>
      </c>
      <c r="E37" s="41">
        <v>1</v>
      </c>
      <c r="F37" s="41">
        <v>1</v>
      </c>
      <c r="G37" s="41">
        <v>1</v>
      </c>
      <c r="H37" s="41">
        <v>1</v>
      </c>
      <c r="I37" s="42" t="s">
        <v>61</v>
      </c>
      <c r="J37" s="43" t="s">
        <v>61</v>
      </c>
      <c r="K37" s="18"/>
    </row>
    <row r="38" spans="1:11" ht="18.75" x14ac:dyDescent="0.4">
      <c r="A38" s="44"/>
      <c r="B38" s="45" t="s">
        <v>94</v>
      </c>
      <c r="C38" s="46">
        <f>SUM(C34:C37)</f>
        <v>20</v>
      </c>
      <c r="D38" s="256"/>
      <c r="E38" s="256"/>
      <c r="F38" s="256"/>
      <c r="G38" s="256"/>
      <c r="H38" s="256"/>
      <c r="I38" s="256"/>
      <c r="J38" s="257"/>
      <c r="K38" s="18"/>
    </row>
    <row r="39" spans="1:11" ht="18.75" x14ac:dyDescent="0.4">
      <c r="A39" s="35"/>
      <c r="B39" s="39" t="s">
        <v>88</v>
      </c>
      <c r="C39" s="40">
        <f>SUM(D39:H39)</f>
        <v>5</v>
      </c>
      <c r="D39" s="41">
        <v>1</v>
      </c>
      <c r="E39" s="41">
        <v>1</v>
      </c>
      <c r="F39" s="41">
        <v>1</v>
      </c>
      <c r="G39" s="41">
        <v>1</v>
      </c>
      <c r="H39" s="41">
        <v>1</v>
      </c>
      <c r="I39" s="42" t="s">
        <v>61</v>
      </c>
      <c r="J39" s="43" t="s">
        <v>61</v>
      </c>
      <c r="K39" s="18"/>
    </row>
    <row r="40" spans="1:11" ht="18.75" x14ac:dyDescent="0.4">
      <c r="A40" s="35"/>
      <c r="B40" s="39" t="s">
        <v>90</v>
      </c>
      <c r="C40" s="40">
        <f>SUM(D40:H40)</f>
        <v>4</v>
      </c>
      <c r="D40" s="41" t="s">
        <v>142</v>
      </c>
      <c r="E40" s="41">
        <v>1</v>
      </c>
      <c r="F40" s="41">
        <v>1</v>
      </c>
      <c r="G40" s="41">
        <v>1</v>
      </c>
      <c r="H40" s="41">
        <v>1</v>
      </c>
      <c r="I40" s="42" t="s">
        <v>61</v>
      </c>
      <c r="J40" s="43" t="s">
        <v>61</v>
      </c>
      <c r="K40" s="18"/>
    </row>
    <row r="41" spans="1:11" ht="18.75" x14ac:dyDescent="0.4">
      <c r="A41" s="35"/>
      <c r="B41" s="39" t="s">
        <v>91</v>
      </c>
      <c r="C41" s="40">
        <f>SUM(D41:H41)</f>
        <v>5</v>
      </c>
      <c r="D41" s="41">
        <v>1</v>
      </c>
      <c r="E41" s="41">
        <v>1</v>
      </c>
      <c r="F41" s="41">
        <v>1</v>
      </c>
      <c r="G41" s="41">
        <v>1</v>
      </c>
      <c r="H41" s="41">
        <v>1</v>
      </c>
      <c r="I41" s="42" t="s">
        <v>61</v>
      </c>
      <c r="J41" s="43" t="s">
        <v>61</v>
      </c>
      <c r="K41" s="18"/>
    </row>
    <row r="42" spans="1:11" ht="18.75" x14ac:dyDescent="0.4">
      <c r="A42" s="35"/>
      <c r="B42" s="39" t="s">
        <v>92</v>
      </c>
      <c r="C42" s="40">
        <f>SUM(D42:H42)</f>
        <v>5</v>
      </c>
      <c r="D42" s="41">
        <v>1</v>
      </c>
      <c r="E42" s="41">
        <v>1</v>
      </c>
      <c r="F42" s="41">
        <v>1</v>
      </c>
      <c r="G42" s="41">
        <v>1</v>
      </c>
      <c r="H42" s="41">
        <v>1</v>
      </c>
      <c r="I42" s="42" t="s">
        <v>61</v>
      </c>
      <c r="J42" s="43" t="s">
        <v>61</v>
      </c>
      <c r="K42" s="18"/>
    </row>
    <row r="43" spans="1:11" ht="18.75" x14ac:dyDescent="0.4">
      <c r="A43" s="44"/>
      <c r="B43" s="45" t="s">
        <v>99</v>
      </c>
      <c r="C43" s="46">
        <f>SUM(C39:C42)</f>
        <v>19</v>
      </c>
      <c r="D43" s="256"/>
      <c r="E43" s="256"/>
      <c r="F43" s="256"/>
      <c r="G43" s="256"/>
      <c r="H43" s="256"/>
      <c r="I43" s="256"/>
      <c r="J43" s="257"/>
      <c r="K43" s="18"/>
    </row>
    <row r="44" spans="1:11" ht="18.75" x14ac:dyDescent="0.4">
      <c r="A44" s="35"/>
      <c r="B44" s="39" t="s">
        <v>93</v>
      </c>
      <c r="C44" s="40">
        <f>SUM(D44:H44)</f>
        <v>5</v>
      </c>
      <c r="D44" s="42">
        <v>1</v>
      </c>
      <c r="E44" s="41">
        <v>1</v>
      </c>
      <c r="F44" s="41">
        <v>1</v>
      </c>
      <c r="G44" s="41">
        <v>1</v>
      </c>
      <c r="H44" s="41">
        <v>1</v>
      </c>
      <c r="I44" s="41" t="s">
        <v>142</v>
      </c>
      <c r="J44" s="43" t="s">
        <v>61</v>
      </c>
      <c r="K44" s="18"/>
    </row>
    <row r="45" spans="1:11" ht="18.75" x14ac:dyDescent="0.4">
      <c r="A45" s="35"/>
      <c r="B45" s="39" t="s">
        <v>95</v>
      </c>
      <c r="C45" s="40">
        <f>SUM(D45:H45)</f>
        <v>5</v>
      </c>
      <c r="D45" s="41">
        <v>1</v>
      </c>
      <c r="E45" s="41">
        <v>1</v>
      </c>
      <c r="F45" s="41">
        <v>1</v>
      </c>
      <c r="G45" s="41">
        <v>1</v>
      </c>
      <c r="H45" s="41">
        <v>1</v>
      </c>
      <c r="I45" s="41" t="s">
        <v>142</v>
      </c>
      <c r="J45" s="43" t="s">
        <v>61</v>
      </c>
      <c r="K45" s="18"/>
    </row>
    <row r="46" spans="1:11" ht="18.75" x14ac:dyDescent="0.4">
      <c r="A46" s="35"/>
      <c r="B46" s="39" t="s">
        <v>96</v>
      </c>
      <c r="C46" s="40">
        <f>SUM(D46:H46)</f>
        <v>4</v>
      </c>
      <c r="D46" s="41">
        <v>1</v>
      </c>
      <c r="E46" s="41">
        <v>1</v>
      </c>
      <c r="F46" s="41">
        <v>1</v>
      </c>
      <c r="G46" s="41" t="s">
        <v>142</v>
      </c>
      <c r="H46" s="41">
        <v>1</v>
      </c>
      <c r="I46" s="42" t="s">
        <v>61</v>
      </c>
      <c r="J46" s="43" t="s">
        <v>61</v>
      </c>
      <c r="K46" s="18"/>
    </row>
    <row r="47" spans="1:11" ht="18.75" x14ac:dyDescent="0.4">
      <c r="A47" s="35"/>
      <c r="B47" s="39" t="s">
        <v>97</v>
      </c>
      <c r="C47" s="40">
        <f>SUM(D47:H47)</f>
        <v>5</v>
      </c>
      <c r="D47" s="41">
        <v>1</v>
      </c>
      <c r="E47" s="41">
        <v>1</v>
      </c>
      <c r="F47" s="41">
        <v>1</v>
      </c>
      <c r="G47" s="41">
        <v>1</v>
      </c>
      <c r="H47" s="41">
        <v>1</v>
      </c>
      <c r="I47" s="42" t="s">
        <v>61</v>
      </c>
      <c r="J47" s="43" t="s">
        <v>61</v>
      </c>
      <c r="K47" s="18"/>
    </row>
    <row r="48" spans="1:11" ht="18.75" x14ac:dyDescent="0.4">
      <c r="A48" s="35"/>
      <c r="B48" s="39" t="s">
        <v>98</v>
      </c>
      <c r="C48" s="40">
        <f>SUM(D48:H48)</f>
        <v>4</v>
      </c>
      <c r="D48" s="41" t="s">
        <v>142</v>
      </c>
      <c r="E48" s="41">
        <v>1</v>
      </c>
      <c r="F48" s="41">
        <v>1</v>
      </c>
      <c r="G48" s="41">
        <v>1</v>
      </c>
      <c r="H48" s="41">
        <v>1</v>
      </c>
      <c r="I48" s="42" t="s">
        <v>61</v>
      </c>
      <c r="J48" s="43" t="s">
        <v>61</v>
      </c>
      <c r="K48" s="18"/>
    </row>
    <row r="49" spans="1:11" ht="18.75" x14ac:dyDescent="0.4">
      <c r="A49" s="35"/>
      <c r="B49" s="45" t="s">
        <v>105</v>
      </c>
      <c r="C49" s="46">
        <f>SUM(C44:C48)</f>
        <v>23</v>
      </c>
      <c r="D49" s="256"/>
      <c r="E49" s="256"/>
      <c r="F49" s="256"/>
      <c r="G49" s="256"/>
      <c r="H49" s="256"/>
      <c r="I49" s="256"/>
      <c r="J49" s="257"/>
      <c r="K49" s="18"/>
    </row>
    <row r="50" spans="1:11" ht="18.75" x14ac:dyDescent="0.4">
      <c r="A50" s="44"/>
      <c r="B50" s="39" t="s">
        <v>100</v>
      </c>
      <c r="C50" s="40">
        <f>SUM(D50:H50)</f>
        <v>5</v>
      </c>
      <c r="D50" s="41">
        <v>1</v>
      </c>
      <c r="E50" s="41">
        <v>1</v>
      </c>
      <c r="F50" s="41">
        <v>1</v>
      </c>
      <c r="G50" s="41">
        <v>1</v>
      </c>
      <c r="H50" s="41">
        <v>1</v>
      </c>
      <c r="I50" s="42" t="s">
        <v>61</v>
      </c>
      <c r="J50" s="43" t="s">
        <v>61</v>
      </c>
      <c r="K50" s="18"/>
    </row>
    <row r="51" spans="1:11" ht="18.75" x14ac:dyDescent="0.4">
      <c r="A51" s="35"/>
      <c r="B51" s="39" t="s">
        <v>101</v>
      </c>
      <c r="C51" s="40">
        <f>SUM(D51:H51)</f>
        <v>5</v>
      </c>
      <c r="D51" s="41">
        <v>1</v>
      </c>
      <c r="E51" s="41">
        <v>1</v>
      </c>
      <c r="F51" s="41">
        <v>1</v>
      </c>
      <c r="G51" s="41">
        <v>1</v>
      </c>
      <c r="H51" s="41">
        <v>1</v>
      </c>
      <c r="I51" s="42" t="s">
        <v>61</v>
      </c>
      <c r="J51" s="43" t="s">
        <v>61</v>
      </c>
      <c r="K51" s="18"/>
    </row>
    <row r="52" spans="1:11" ht="18.75" x14ac:dyDescent="0.4">
      <c r="A52" s="35"/>
      <c r="B52" s="39" t="s">
        <v>102</v>
      </c>
      <c r="C52" s="40">
        <f>SUM(D52:H52)</f>
        <v>5</v>
      </c>
      <c r="D52" s="41">
        <v>1</v>
      </c>
      <c r="E52" s="41">
        <v>1</v>
      </c>
      <c r="F52" s="41">
        <v>1</v>
      </c>
      <c r="G52" s="41">
        <v>1</v>
      </c>
      <c r="H52" s="41">
        <v>1</v>
      </c>
      <c r="I52" s="42" t="s">
        <v>61</v>
      </c>
      <c r="J52" s="43" t="s">
        <v>61</v>
      </c>
      <c r="K52" s="18"/>
    </row>
    <row r="53" spans="1:11" ht="18.75" x14ac:dyDescent="0.4">
      <c r="A53" s="35"/>
      <c r="B53" s="39" t="s">
        <v>103</v>
      </c>
      <c r="C53" s="40">
        <f>SUM(D53:H53)</f>
        <v>5</v>
      </c>
      <c r="D53" s="41">
        <v>1</v>
      </c>
      <c r="E53" s="41">
        <v>1</v>
      </c>
      <c r="F53" s="41">
        <v>1</v>
      </c>
      <c r="G53" s="41">
        <v>1</v>
      </c>
      <c r="H53" s="41">
        <v>1</v>
      </c>
      <c r="I53" s="42" t="s">
        <v>61</v>
      </c>
      <c r="J53" s="43" t="s">
        <v>61</v>
      </c>
      <c r="K53" s="18"/>
    </row>
    <row r="54" spans="1:11" ht="18.75" x14ac:dyDescent="0.4">
      <c r="A54" s="44"/>
      <c r="B54" s="45" t="s">
        <v>110</v>
      </c>
      <c r="C54" s="46">
        <f>SUM(C50:C53)</f>
        <v>20</v>
      </c>
      <c r="D54" s="256"/>
      <c r="E54" s="256"/>
      <c r="F54" s="256"/>
      <c r="G54" s="256"/>
      <c r="H54" s="256"/>
      <c r="I54" s="256"/>
      <c r="J54" s="257"/>
      <c r="K54" s="18"/>
    </row>
    <row r="55" spans="1:11" ht="18.75" x14ac:dyDescent="0.4">
      <c r="A55" s="35"/>
      <c r="B55" s="39" t="s">
        <v>104</v>
      </c>
      <c r="C55" s="40">
        <f>SUM(D55:H55)</f>
        <v>5</v>
      </c>
      <c r="D55" s="41">
        <v>1</v>
      </c>
      <c r="E55" s="41">
        <v>1</v>
      </c>
      <c r="F55" s="41">
        <v>1</v>
      </c>
      <c r="G55" s="41">
        <v>1</v>
      </c>
      <c r="H55" s="41">
        <v>1</v>
      </c>
      <c r="I55" s="42" t="s">
        <v>61</v>
      </c>
      <c r="J55" s="43" t="s">
        <v>61</v>
      </c>
      <c r="K55" s="18"/>
    </row>
    <row r="56" spans="1:11" ht="18.75" x14ac:dyDescent="0.4">
      <c r="A56" s="35"/>
      <c r="B56" s="39" t="s">
        <v>106</v>
      </c>
      <c r="C56" s="40">
        <f>SUM(D56:H56)</f>
        <v>5</v>
      </c>
      <c r="D56" s="41">
        <v>1</v>
      </c>
      <c r="E56" s="41">
        <v>1</v>
      </c>
      <c r="F56" s="41">
        <v>1</v>
      </c>
      <c r="G56" s="41">
        <v>1</v>
      </c>
      <c r="H56" s="41">
        <v>1</v>
      </c>
      <c r="I56" s="42" t="s">
        <v>61</v>
      </c>
      <c r="J56" s="43" t="s">
        <v>61</v>
      </c>
      <c r="K56" s="18"/>
    </row>
    <row r="57" spans="1:11" ht="18.75" x14ac:dyDescent="0.4">
      <c r="A57" s="35"/>
      <c r="B57" s="39" t="s">
        <v>107</v>
      </c>
      <c r="C57" s="40">
        <f>SUM(D57:H57)</f>
        <v>4</v>
      </c>
      <c r="D57" s="41">
        <v>1</v>
      </c>
      <c r="E57" s="41">
        <v>1</v>
      </c>
      <c r="F57" s="41" t="s">
        <v>142</v>
      </c>
      <c r="G57" s="41">
        <v>1</v>
      </c>
      <c r="H57" s="41">
        <v>1</v>
      </c>
      <c r="I57" s="42" t="s">
        <v>61</v>
      </c>
      <c r="J57" s="43" t="s">
        <v>61</v>
      </c>
      <c r="K57" s="18"/>
    </row>
    <row r="58" spans="1:11" ht="18.75" x14ac:dyDescent="0.4">
      <c r="A58" s="35"/>
      <c r="B58" s="39" t="s">
        <v>108</v>
      </c>
      <c r="C58" s="40">
        <f>SUM(D58:H58)</f>
        <v>5</v>
      </c>
      <c r="D58" s="41">
        <v>1</v>
      </c>
      <c r="E58" s="41">
        <v>1</v>
      </c>
      <c r="F58" s="41">
        <v>1</v>
      </c>
      <c r="G58" s="41">
        <v>1</v>
      </c>
      <c r="H58" s="41">
        <v>1</v>
      </c>
      <c r="I58" s="42" t="s">
        <v>61</v>
      </c>
      <c r="J58" s="43" t="s">
        <v>61</v>
      </c>
      <c r="K58" s="18"/>
    </row>
    <row r="59" spans="1:11" ht="18.75" x14ac:dyDescent="0.4">
      <c r="A59" s="44"/>
      <c r="B59" s="45" t="s">
        <v>115</v>
      </c>
      <c r="C59" s="46">
        <f>SUM(C55:C58)</f>
        <v>19</v>
      </c>
      <c r="D59" s="256"/>
      <c r="E59" s="256"/>
      <c r="F59" s="256"/>
      <c r="G59" s="256"/>
      <c r="H59" s="256"/>
      <c r="I59" s="256"/>
      <c r="J59" s="257"/>
      <c r="K59" s="18"/>
    </row>
    <row r="60" spans="1:11" ht="18.75" x14ac:dyDescent="0.4">
      <c r="A60" s="35"/>
      <c r="B60" s="39" t="s">
        <v>109</v>
      </c>
      <c r="C60" s="40">
        <f>SUM(D60:H60)</f>
        <v>5</v>
      </c>
      <c r="D60" s="41">
        <v>1</v>
      </c>
      <c r="E60" s="41">
        <v>1</v>
      </c>
      <c r="F60" s="41">
        <v>1</v>
      </c>
      <c r="G60" s="41">
        <v>1</v>
      </c>
      <c r="H60" s="41">
        <v>1</v>
      </c>
      <c r="I60" s="42" t="s">
        <v>61</v>
      </c>
      <c r="J60" s="43" t="s">
        <v>61</v>
      </c>
      <c r="K60" s="18"/>
    </row>
    <row r="61" spans="1:11" ht="18.75" x14ac:dyDescent="0.4">
      <c r="A61" s="35"/>
      <c r="B61" s="39" t="s">
        <v>111</v>
      </c>
      <c r="C61" s="40">
        <f>SUM(D61:H61)</f>
        <v>5</v>
      </c>
      <c r="D61" s="41">
        <v>1</v>
      </c>
      <c r="E61" s="41">
        <v>1</v>
      </c>
      <c r="F61" s="41">
        <v>1</v>
      </c>
      <c r="G61" s="41">
        <v>1</v>
      </c>
      <c r="H61" s="41">
        <v>1</v>
      </c>
      <c r="I61" s="42" t="s">
        <v>61</v>
      </c>
      <c r="J61" s="43" t="s">
        <v>61</v>
      </c>
      <c r="K61" s="18"/>
    </row>
    <row r="62" spans="1:11" ht="18.75" x14ac:dyDescent="0.4">
      <c r="A62" s="35"/>
      <c r="B62" s="39" t="s">
        <v>112</v>
      </c>
      <c r="C62" s="40">
        <f>SUM(D62:H62)</f>
        <v>5</v>
      </c>
      <c r="D62" s="41">
        <v>1</v>
      </c>
      <c r="E62" s="41">
        <v>1</v>
      </c>
      <c r="F62" s="41">
        <v>1</v>
      </c>
      <c r="G62" s="41">
        <v>1</v>
      </c>
      <c r="H62" s="41">
        <v>1</v>
      </c>
      <c r="I62" s="42" t="s">
        <v>61</v>
      </c>
      <c r="J62" s="41" t="s">
        <v>142</v>
      </c>
      <c r="K62" s="18"/>
    </row>
    <row r="63" spans="1:11" ht="18.75" x14ac:dyDescent="0.4">
      <c r="A63" s="35"/>
      <c r="B63" s="39" t="s">
        <v>113</v>
      </c>
      <c r="C63" s="40">
        <f>SUM(D63:H63)</f>
        <v>5</v>
      </c>
      <c r="D63" s="41">
        <v>1</v>
      </c>
      <c r="E63" s="41">
        <v>1</v>
      </c>
      <c r="F63" s="41">
        <v>1</v>
      </c>
      <c r="G63" s="41">
        <v>1</v>
      </c>
      <c r="H63" s="41">
        <v>1</v>
      </c>
      <c r="I63" s="42" t="s">
        <v>61</v>
      </c>
      <c r="J63" s="43" t="s">
        <v>61</v>
      </c>
      <c r="K63" s="18"/>
    </row>
    <row r="64" spans="1:11" ht="18.75" x14ac:dyDescent="0.4">
      <c r="A64" s="35"/>
      <c r="B64" s="39" t="s">
        <v>114</v>
      </c>
      <c r="C64" s="40">
        <f>SUM(D64:H64)</f>
        <v>5</v>
      </c>
      <c r="D64" s="41">
        <v>1</v>
      </c>
      <c r="E64" s="41">
        <v>1</v>
      </c>
      <c r="F64" s="41">
        <v>1</v>
      </c>
      <c r="G64" s="41">
        <v>1</v>
      </c>
      <c r="H64" s="41">
        <v>1</v>
      </c>
      <c r="I64" s="42" t="s">
        <v>61</v>
      </c>
      <c r="J64" s="43" t="s">
        <v>61</v>
      </c>
      <c r="K64" s="18"/>
    </row>
    <row r="65" spans="1:11" ht="18.75" x14ac:dyDescent="0.4">
      <c r="A65" s="35"/>
      <c r="B65" s="45" t="s">
        <v>121</v>
      </c>
      <c r="C65" s="46">
        <f>SUM(C60:C64)</f>
        <v>25</v>
      </c>
      <c r="D65" s="256"/>
      <c r="E65" s="256"/>
      <c r="F65" s="256"/>
      <c r="G65" s="256"/>
      <c r="H65" s="256"/>
      <c r="I65" s="256"/>
      <c r="J65" s="257"/>
      <c r="K65" s="18"/>
    </row>
    <row r="66" spans="1:11" ht="18.75" x14ac:dyDescent="0.4">
      <c r="A66" s="44"/>
      <c r="B66" s="39" t="s">
        <v>116</v>
      </c>
      <c r="C66" s="40">
        <f>SUM(D66:H66)</f>
        <v>5</v>
      </c>
      <c r="D66" s="41">
        <v>1</v>
      </c>
      <c r="E66" s="41">
        <v>1</v>
      </c>
      <c r="F66" s="41">
        <v>1</v>
      </c>
      <c r="G66" s="41">
        <v>1</v>
      </c>
      <c r="H66" s="41">
        <v>1</v>
      </c>
      <c r="I66" s="42" t="s">
        <v>61</v>
      </c>
      <c r="J66" s="43" t="s">
        <v>61</v>
      </c>
      <c r="K66" s="18"/>
    </row>
    <row r="67" spans="1:11" ht="18.75" x14ac:dyDescent="0.4">
      <c r="A67" s="35"/>
      <c r="B67" s="39" t="s">
        <v>117</v>
      </c>
      <c r="C67" s="40">
        <f>SUM(D67:H67)</f>
        <v>5</v>
      </c>
      <c r="D67" s="41">
        <v>1</v>
      </c>
      <c r="E67" s="41">
        <v>1</v>
      </c>
      <c r="F67" s="41">
        <v>1</v>
      </c>
      <c r="G67" s="41">
        <v>1</v>
      </c>
      <c r="H67" s="41">
        <v>1</v>
      </c>
      <c r="I67" s="42" t="s">
        <v>61</v>
      </c>
      <c r="J67" s="43" t="s">
        <v>61</v>
      </c>
      <c r="K67" s="18"/>
    </row>
    <row r="68" spans="1:11" ht="18.75" x14ac:dyDescent="0.4">
      <c r="A68" s="35"/>
      <c r="B68" s="39" t="s">
        <v>118</v>
      </c>
      <c r="C68" s="40">
        <f>SUM(D68:H68)</f>
        <v>5</v>
      </c>
      <c r="D68" s="41">
        <v>1</v>
      </c>
      <c r="E68" s="41">
        <v>1</v>
      </c>
      <c r="F68" s="41">
        <v>1</v>
      </c>
      <c r="G68" s="41">
        <v>1</v>
      </c>
      <c r="H68" s="41">
        <v>1</v>
      </c>
      <c r="I68" s="42" t="s">
        <v>61</v>
      </c>
      <c r="J68" s="43" t="s">
        <v>61</v>
      </c>
      <c r="K68" s="18"/>
    </row>
    <row r="69" spans="1:11" ht="18.75" x14ac:dyDescent="0.4">
      <c r="A69" s="35"/>
      <c r="B69" s="39" t="s">
        <v>119</v>
      </c>
      <c r="C69" s="40">
        <f>SUM(D69:H69)</f>
        <v>5</v>
      </c>
      <c r="D69" s="41">
        <v>1</v>
      </c>
      <c r="E69" s="41">
        <v>1</v>
      </c>
      <c r="F69" s="41">
        <v>1</v>
      </c>
      <c r="G69" s="41">
        <v>1</v>
      </c>
      <c r="H69" s="41">
        <v>1</v>
      </c>
      <c r="I69" s="42" t="s">
        <v>61</v>
      </c>
      <c r="J69" s="43" t="s">
        <v>61</v>
      </c>
      <c r="K69" s="18"/>
    </row>
    <row r="70" spans="1:11" ht="18.75" x14ac:dyDescent="0.4">
      <c r="A70" s="44"/>
      <c r="B70" s="45" t="s">
        <v>126</v>
      </c>
      <c r="C70" s="46">
        <f>SUM(C66:C69)</f>
        <v>20</v>
      </c>
      <c r="D70" s="256"/>
      <c r="E70" s="256"/>
      <c r="F70" s="256"/>
      <c r="G70" s="256"/>
      <c r="H70" s="256"/>
      <c r="I70" s="256"/>
      <c r="J70" s="257"/>
      <c r="K70" s="18"/>
    </row>
    <row r="71" spans="1:11" ht="18.75" x14ac:dyDescent="0.4">
      <c r="A71" s="35"/>
      <c r="B71" s="39" t="s">
        <v>120</v>
      </c>
      <c r="C71" s="40">
        <f>SUM(D71:H71)</f>
        <v>5</v>
      </c>
      <c r="D71" s="41">
        <v>1</v>
      </c>
      <c r="E71" s="41">
        <v>1</v>
      </c>
      <c r="F71" s="41">
        <v>1</v>
      </c>
      <c r="G71" s="41">
        <v>1</v>
      </c>
      <c r="H71" s="41">
        <v>1</v>
      </c>
      <c r="I71" s="42" t="s">
        <v>61</v>
      </c>
      <c r="J71" s="43" t="s">
        <v>61</v>
      </c>
      <c r="K71" s="18"/>
    </row>
    <row r="72" spans="1:11" ht="18.75" x14ac:dyDescent="0.4">
      <c r="A72" s="35"/>
      <c r="B72" s="39" t="s">
        <v>122</v>
      </c>
      <c r="C72" s="40">
        <f>SUM(D72:H72)</f>
        <v>5</v>
      </c>
      <c r="D72" s="41">
        <v>1</v>
      </c>
      <c r="E72" s="41">
        <v>1</v>
      </c>
      <c r="F72" s="41">
        <v>1</v>
      </c>
      <c r="G72" s="41">
        <v>1</v>
      </c>
      <c r="H72" s="41">
        <v>1</v>
      </c>
      <c r="I72" s="42" t="s">
        <v>61</v>
      </c>
      <c r="J72" s="43" t="s">
        <v>61</v>
      </c>
      <c r="K72" s="18"/>
    </row>
    <row r="73" spans="1:11" ht="18.75" x14ac:dyDescent="0.4">
      <c r="A73" s="35"/>
      <c r="B73" s="39" t="s">
        <v>123</v>
      </c>
      <c r="C73" s="40">
        <f>SUM(D73:H73)</f>
        <v>5</v>
      </c>
      <c r="D73" s="41">
        <v>1</v>
      </c>
      <c r="E73" s="41">
        <v>1</v>
      </c>
      <c r="F73" s="41">
        <v>1</v>
      </c>
      <c r="G73" s="41">
        <v>1</v>
      </c>
      <c r="H73" s="41">
        <v>1</v>
      </c>
      <c r="I73" s="42" t="s">
        <v>61</v>
      </c>
      <c r="J73" s="43" t="s">
        <v>61</v>
      </c>
      <c r="K73" s="18"/>
    </row>
    <row r="74" spans="1:11" ht="18.75" x14ac:dyDescent="0.4">
      <c r="A74" s="35"/>
      <c r="B74" s="39" t="s">
        <v>124</v>
      </c>
      <c r="C74" s="40">
        <f>SUM(D74:H74)</f>
        <v>5</v>
      </c>
      <c r="D74" s="41">
        <v>1</v>
      </c>
      <c r="E74" s="41">
        <v>1</v>
      </c>
      <c r="F74" s="41">
        <v>1</v>
      </c>
      <c r="G74" s="41">
        <v>1</v>
      </c>
      <c r="H74" s="41">
        <v>1</v>
      </c>
      <c r="I74" s="42" t="s">
        <v>61</v>
      </c>
      <c r="J74" s="43" t="s">
        <v>61</v>
      </c>
      <c r="K74" s="18"/>
    </row>
    <row r="75" spans="1:11" ht="18.75" x14ac:dyDescent="0.4">
      <c r="A75" s="35"/>
      <c r="B75" s="39" t="s">
        <v>125</v>
      </c>
      <c r="C75" s="40">
        <f>SUM(D75:H75)</f>
        <v>5</v>
      </c>
      <c r="D75" s="41">
        <v>1</v>
      </c>
      <c r="E75" s="41">
        <v>1</v>
      </c>
      <c r="F75" s="41">
        <v>1</v>
      </c>
      <c r="G75" s="41">
        <v>1</v>
      </c>
      <c r="H75" s="41">
        <v>1</v>
      </c>
      <c r="I75" s="42" t="s">
        <v>61</v>
      </c>
      <c r="J75" s="43" t="s">
        <v>61</v>
      </c>
      <c r="K75" s="18"/>
    </row>
    <row r="76" spans="1:11" ht="18.75" x14ac:dyDescent="0.4">
      <c r="A76" s="44"/>
      <c r="B76" s="45" t="s">
        <v>131</v>
      </c>
      <c r="C76" s="46">
        <f>SUM(C71:C75)</f>
        <v>25</v>
      </c>
      <c r="D76" s="256"/>
      <c r="E76" s="256"/>
      <c r="F76" s="256"/>
      <c r="G76" s="256"/>
      <c r="H76" s="256"/>
      <c r="I76" s="256"/>
      <c r="J76" s="257"/>
      <c r="K76" s="18"/>
    </row>
    <row r="77" spans="1:11" ht="18.75" x14ac:dyDescent="0.4">
      <c r="A77" s="35"/>
      <c r="B77" s="39" t="s">
        <v>127</v>
      </c>
      <c r="C77" s="40">
        <f>SUM(D77:H77)</f>
        <v>4</v>
      </c>
      <c r="D77" s="41" t="s">
        <v>142</v>
      </c>
      <c r="E77" s="41">
        <v>1</v>
      </c>
      <c r="F77" s="41">
        <v>1</v>
      </c>
      <c r="G77" s="41">
        <v>1</v>
      </c>
      <c r="H77" s="41">
        <v>1</v>
      </c>
      <c r="I77" s="42" t="s">
        <v>61</v>
      </c>
      <c r="J77" s="43" t="s">
        <v>61</v>
      </c>
      <c r="K77" s="18"/>
    </row>
    <row r="78" spans="1:11" ht="18.75" x14ac:dyDescent="0.4">
      <c r="A78" s="35"/>
      <c r="B78" s="39" t="s">
        <v>128</v>
      </c>
      <c r="C78" s="40">
        <f>SUM(D78:H78)</f>
        <v>4</v>
      </c>
      <c r="D78" s="41">
        <v>1</v>
      </c>
      <c r="E78" s="41">
        <v>1</v>
      </c>
      <c r="F78" s="41">
        <v>1</v>
      </c>
      <c r="G78" s="41" t="s">
        <v>142</v>
      </c>
      <c r="H78" s="41">
        <v>1</v>
      </c>
      <c r="I78" s="42" t="s">
        <v>61</v>
      </c>
      <c r="J78" s="43" t="s">
        <v>61</v>
      </c>
      <c r="K78" s="18"/>
    </row>
    <row r="79" spans="1:11" ht="18.75" x14ac:dyDescent="0.4">
      <c r="A79" s="35"/>
      <c r="B79" s="39" t="s">
        <v>129</v>
      </c>
      <c r="C79" s="40">
        <f>SUM(D79:H79)</f>
        <v>5</v>
      </c>
      <c r="D79" s="41">
        <v>1</v>
      </c>
      <c r="E79" s="41">
        <v>1</v>
      </c>
      <c r="F79" s="41">
        <v>1</v>
      </c>
      <c r="G79" s="41">
        <v>1</v>
      </c>
      <c r="H79" s="41">
        <v>1</v>
      </c>
      <c r="I79" s="42" t="s">
        <v>61</v>
      </c>
      <c r="J79" s="43" t="s">
        <v>61</v>
      </c>
      <c r="K79" s="18"/>
    </row>
    <row r="80" spans="1:11" ht="18.75" x14ac:dyDescent="0.4">
      <c r="A80" s="35"/>
      <c r="B80" s="39" t="s">
        <v>130</v>
      </c>
      <c r="C80" s="40">
        <f>SUM(D80:H80)</f>
        <v>5</v>
      </c>
      <c r="D80" s="41">
        <v>1</v>
      </c>
      <c r="E80" s="41">
        <v>1</v>
      </c>
      <c r="F80" s="41">
        <v>1</v>
      </c>
      <c r="G80" s="41">
        <v>1</v>
      </c>
      <c r="H80" s="41">
        <v>1</v>
      </c>
      <c r="I80" s="42" t="s">
        <v>61</v>
      </c>
      <c r="J80" s="43" t="s">
        <v>61</v>
      </c>
      <c r="K80" s="18"/>
    </row>
    <row r="81" spans="1:11" ht="18.75" x14ac:dyDescent="0.4">
      <c r="A81" s="35"/>
      <c r="B81" s="45" t="s">
        <v>137</v>
      </c>
      <c r="C81" s="46">
        <f>SUM(C77:C80)</f>
        <v>18</v>
      </c>
      <c r="D81" s="256"/>
      <c r="E81" s="256"/>
      <c r="F81" s="256"/>
      <c r="G81" s="256"/>
      <c r="H81" s="256"/>
      <c r="I81" s="256"/>
      <c r="J81" s="257"/>
      <c r="K81" s="18"/>
    </row>
    <row r="82" spans="1:11" ht="18.75" customHeight="1" x14ac:dyDescent="0.4">
      <c r="A82" s="35"/>
      <c r="B82" s="39" t="s">
        <v>132</v>
      </c>
      <c r="C82" s="40">
        <f>SUM(D82:H82)</f>
        <v>5</v>
      </c>
      <c r="D82" s="41">
        <v>1</v>
      </c>
      <c r="E82" s="41">
        <v>1</v>
      </c>
      <c r="F82" s="41">
        <v>1</v>
      </c>
      <c r="G82" s="41">
        <v>1</v>
      </c>
      <c r="H82" s="41">
        <v>1</v>
      </c>
      <c r="I82" s="42" t="s">
        <v>61</v>
      </c>
      <c r="J82" s="43" t="s">
        <v>61</v>
      </c>
      <c r="K82" s="18"/>
    </row>
    <row r="83" spans="1:11" ht="18.75" x14ac:dyDescent="0.4">
      <c r="A83" s="44"/>
      <c r="B83" s="39" t="s">
        <v>133</v>
      </c>
      <c r="C83" s="40">
        <f>SUM(D83:H83)</f>
        <v>5</v>
      </c>
      <c r="D83" s="41">
        <v>1</v>
      </c>
      <c r="E83" s="41">
        <v>1</v>
      </c>
      <c r="F83" s="41">
        <v>1</v>
      </c>
      <c r="G83" s="41">
        <v>1</v>
      </c>
      <c r="H83" s="41">
        <v>1</v>
      </c>
      <c r="I83" s="42" t="s">
        <v>61</v>
      </c>
      <c r="J83" s="43" t="s">
        <v>61</v>
      </c>
      <c r="K83" s="18"/>
    </row>
    <row r="84" spans="1:11" ht="18.75" x14ac:dyDescent="0.4">
      <c r="A84" s="35"/>
      <c r="B84" s="39" t="s">
        <v>134</v>
      </c>
      <c r="C84" s="40">
        <f>SUM(D84:H84)</f>
        <v>5</v>
      </c>
      <c r="D84" s="41">
        <v>1</v>
      </c>
      <c r="E84" s="41">
        <v>1</v>
      </c>
      <c r="F84" s="41">
        <v>1</v>
      </c>
      <c r="G84" s="41">
        <v>1</v>
      </c>
      <c r="H84" s="41">
        <v>1</v>
      </c>
      <c r="I84" s="42" t="s">
        <v>61</v>
      </c>
      <c r="J84" s="43" t="s">
        <v>61</v>
      </c>
      <c r="K84" s="18"/>
    </row>
    <row r="85" spans="1:11" ht="18.75" x14ac:dyDescent="0.4">
      <c r="A85" s="51"/>
      <c r="B85" s="39" t="s">
        <v>135</v>
      </c>
      <c r="C85" s="40">
        <f>SUM(D85:H85)</f>
        <v>5</v>
      </c>
      <c r="D85" s="41">
        <v>1</v>
      </c>
      <c r="E85" s="41">
        <v>1</v>
      </c>
      <c r="F85" s="41">
        <v>1</v>
      </c>
      <c r="G85" s="41">
        <v>1</v>
      </c>
      <c r="H85" s="41">
        <v>1</v>
      </c>
      <c r="I85" s="41" t="s">
        <v>142</v>
      </c>
      <c r="J85" s="43" t="s">
        <v>61</v>
      </c>
      <c r="K85" s="18"/>
    </row>
    <row r="86" spans="1:11" ht="19.5" thickBot="1" x14ac:dyDescent="0.45">
      <c r="A86" s="52"/>
      <c r="B86" s="45" t="s">
        <v>141</v>
      </c>
      <c r="C86" s="46">
        <f>SUM(C82:C85)</f>
        <v>20</v>
      </c>
      <c r="D86" s="253"/>
      <c r="E86" s="254"/>
      <c r="F86" s="254"/>
      <c r="G86" s="254"/>
      <c r="H86" s="254"/>
      <c r="I86" s="254"/>
      <c r="J86" s="255"/>
      <c r="K86" s="18"/>
    </row>
    <row r="87" spans="1:11" ht="18.75" x14ac:dyDescent="0.4">
      <c r="A87" s="51"/>
      <c r="B87" s="39" t="s">
        <v>136</v>
      </c>
      <c r="C87" s="40">
        <f>SUM(D87:H87)</f>
        <v>5</v>
      </c>
      <c r="D87" s="41">
        <v>1</v>
      </c>
      <c r="E87" s="41">
        <v>1</v>
      </c>
      <c r="F87" s="41">
        <v>1</v>
      </c>
      <c r="G87" s="41">
        <v>1</v>
      </c>
      <c r="H87" s="41">
        <v>1</v>
      </c>
      <c r="I87" s="41" t="s">
        <v>142</v>
      </c>
      <c r="J87" s="43" t="s">
        <v>61</v>
      </c>
      <c r="K87" s="18"/>
    </row>
    <row r="88" spans="1:11" ht="19.5" thickBot="1" x14ac:dyDescent="0.45">
      <c r="A88" s="52"/>
      <c r="B88" s="47" t="s">
        <v>140</v>
      </c>
      <c r="C88" s="48">
        <f>C87+C86+C81+C76+C70+C65+C59+C54+C49+C43+C38+C33+C28</f>
        <v>254</v>
      </c>
      <c r="D88" s="49"/>
      <c r="E88" s="49"/>
      <c r="F88" s="49"/>
      <c r="G88" s="49"/>
      <c r="H88" s="49"/>
      <c r="I88" s="49"/>
      <c r="J88" s="49"/>
      <c r="K88" s="18"/>
    </row>
    <row r="89" spans="1:11" ht="19.5" thickBot="1" x14ac:dyDescent="0.45">
      <c r="A89" s="50"/>
      <c r="B89" s="25"/>
      <c r="C89" s="25"/>
      <c r="D89" s="25"/>
      <c r="E89" s="25"/>
      <c r="F89" s="25"/>
      <c r="G89" s="25"/>
      <c r="H89" s="25"/>
      <c r="I89" s="25"/>
      <c r="J89" s="25"/>
      <c r="K89" s="18"/>
    </row>
    <row r="90" spans="1:11" ht="19.5" thickBot="1" x14ac:dyDescent="0.45">
      <c r="A90" s="35"/>
      <c r="B90" s="250" t="s">
        <v>16</v>
      </c>
      <c r="C90" s="251"/>
      <c r="D90" s="251"/>
      <c r="E90" s="251"/>
      <c r="F90" s="251"/>
      <c r="G90" s="251"/>
      <c r="H90" s="251"/>
      <c r="I90" s="251"/>
      <c r="J90" s="252"/>
      <c r="K90" s="18"/>
    </row>
    <row r="91" spans="1:11" ht="19.5" thickBot="1" x14ac:dyDescent="0.45">
      <c r="A91" s="35"/>
      <c r="B91" s="258"/>
      <c r="C91" s="259"/>
      <c r="D91" s="259"/>
      <c r="E91" s="259"/>
      <c r="F91" s="259"/>
      <c r="G91" s="259"/>
      <c r="H91" s="259"/>
      <c r="I91" s="259"/>
      <c r="J91" s="260"/>
      <c r="K91" s="18"/>
    </row>
    <row r="92" spans="1:11" ht="19.5" thickBot="1" x14ac:dyDescent="0.45">
      <c r="A92" s="35"/>
      <c r="B92" s="258"/>
      <c r="C92" s="259"/>
      <c r="D92" s="259"/>
      <c r="E92" s="259"/>
      <c r="F92" s="259"/>
      <c r="G92" s="259"/>
      <c r="H92" s="259"/>
      <c r="I92" s="259"/>
      <c r="J92" s="260"/>
      <c r="K92" s="18"/>
    </row>
    <row r="93" spans="1:11" ht="19.5" thickBot="1" x14ac:dyDescent="0.45">
      <c r="A93" s="35"/>
      <c r="B93" s="258"/>
      <c r="C93" s="259"/>
      <c r="D93" s="259"/>
      <c r="E93" s="259"/>
      <c r="F93" s="259"/>
      <c r="G93" s="259"/>
      <c r="H93" s="259"/>
      <c r="I93" s="259"/>
      <c r="J93" s="260"/>
      <c r="K93" s="18"/>
    </row>
    <row r="94" spans="1:11" ht="19.5" thickBot="1" x14ac:dyDescent="0.4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18"/>
    </row>
    <row r="95" spans="1:11" ht="19.5" thickBot="1" x14ac:dyDescent="0.45">
      <c r="B95" s="35"/>
      <c r="C95" s="261" t="s">
        <v>138</v>
      </c>
      <c r="D95" s="262"/>
      <c r="E95" s="53"/>
      <c r="F95" s="261" t="s">
        <v>139</v>
      </c>
      <c r="G95" s="262"/>
      <c r="H95" s="35"/>
      <c r="I95" s="35"/>
      <c r="J95" s="35"/>
    </row>
    <row r="96" spans="1:11" ht="19.5" thickBot="1" x14ac:dyDescent="0.45">
      <c r="B96" s="35"/>
      <c r="C96" s="263"/>
      <c r="D96" s="263"/>
      <c r="E96" s="34"/>
      <c r="F96" s="264"/>
      <c r="G96" s="265"/>
      <c r="H96" s="35"/>
      <c r="I96" s="35"/>
      <c r="J96" s="35"/>
    </row>
    <row r="97" spans="2:10" ht="19.5" thickBot="1" x14ac:dyDescent="0.45">
      <c r="B97" s="35"/>
      <c r="C97" s="263"/>
      <c r="D97" s="263"/>
      <c r="E97" s="34"/>
      <c r="F97" s="266"/>
      <c r="G97" s="267"/>
      <c r="H97" s="35"/>
      <c r="I97" s="35"/>
      <c r="J97" s="35"/>
    </row>
    <row r="98" spans="2:10" ht="19.5" thickBot="1" x14ac:dyDescent="0.45">
      <c r="B98" s="35"/>
      <c r="C98" s="263"/>
      <c r="D98" s="263"/>
      <c r="E98" s="34"/>
      <c r="F98" s="268"/>
      <c r="G98" s="269"/>
      <c r="H98" s="35"/>
      <c r="I98" s="35"/>
      <c r="J98" s="35"/>
    </row>
    <row r="99" spans="2:10" ht="18.75" x14ac:dyDescent="0.4">
      <c r="B99" s="35"/>
      <c r="C99" s="35"/>
      <c r="D99" s="35"/>
      <c r="E99" s="35"/>
      <c r="F99" s="35"/>
      <c r="G99" s="35"/>
      <c r="H99" s="35"/>
      <c r="I99" s="35"/>
      <c r="J99" s="35"/>
    </row>
  </sheetData>
  <mergeCells count="45">
    <mergeCell ref="A1:J3"/>
    <mergeCell ref="B4:C4"/>
    <mergeCell ref="D4:F4"/>
    <mergeCell ref="H4:I4"/>
    <mergeCell ref="B5:C5"/>
    <mergeCell ref="D5:F5"/>
    <mergeCell ref="H5:I5"/>
    <mergeCell ref="B6:C6"/>
    <mergeCell ref="D6:F6"/>
    <mergeCell ref="H6:I6"/>
    <mergeCell ref="B7:C7"/>
    <mergeCell ref="D7:F7"/>
    <mergeCell ref="H7:I7"/>
    <mergeCell ref="K18:N20"/>
    <mergeCell ref="D22:J22"/>
    <mergeCell ref="K22:N23"/>
    <mergeCell ref="B8:C8"/>
    <mergeCell ref="D8:F8"/>
    <mergeCell ref="H8:I8"/>
    <mergeCell ref="B9:C9"/>
    <mergeCell ref="D9:F9"/>
    <mergeCell ref="H9:I9"/>
    <mergeCell ref="H10:I10"/>
    <mergeCell ref="B15:B17"/>
    <mergeCell ref="C15:C17"/>
    <mergeCell ref="D15:J16"/>
    <mergeCell ref="A18:A23"/>
    <mergeCell ref="D86:J86"/>
    <mergeCell ref="D28:J28"/>
    <mergeCell ref="D33:J33"/>
    <mergeCell ref="D38:J38"/>
    <mergeCell ref="D43:J43"/>
    <mergeCell ref="D49:J49"/>
    <mergeCell ref="D54:J54"/>
    <mergeCell ref="D59:J59"/>
    <mergeCell ref="D65:J65"/>
    <mergeCell ref="D70:J70"/>
    <mergeCell ref="D76:J76"/>
    <mergeCell ref="D81:J81"/>
    <mergeCell ref="B90:J90"/>
    <mergeCell ref="B91:J93"/>
    <mergeCell ref="C95:D95"/>
    <mergeCell ref="F95:G95"/>
    <mergeCell ref="C96:D98"/>
    <mergeCell ref="F96:G98"/>
  </mergeCells>
  <conditionalFormatting sqref="D28 D29:J32 D23:J26 D34:J37 D66:J69 D71:J75 D39:J42 D50:J53 D55:J58 D60:J64 D77:J80 D82:J85 D44:J48">
    <cfRule type="cellIs" dxfId="119" priority="69" stopIfTrue="1" operator="equal">
      <formula>"CA"</formula>
    </cfRule>
    <cfRule type="cellIs" dxfId="118" priority="70" stopIfTrue="1" operator="equal">
      <formula>"CT"</formula>
    </cfRule>
  </conditionalFormatting>
  <conditionalFormatting sqref="D33">
    <cfRule type="cellIs" dxfId="117" priority="67" stopIfTrue="1" operator="equal">
      <formula>"CA"</formula>
    </cfRule>
    <cfRule type="cellIs" dxfId="116" priority="68" stopIfTrue="1" operator="equal">
      <formula>"CT"</formula>
    </cfRule>
  </conditionalFormatting>
  <conditionalFormatting sqref="D38 D40">
    <cfRule type="cellIs" dxfId="115" priority="65" stopIfTrue="1" operator="equal">
      <formula>"CA"</formula>
    </cfRule>
    <cfRule type="cellIs" dxfId="114" priority="66" stopIfTrue="1" operator="equal">
      <formula>"CT"</formula>
    </cfRule>
  </conditionalFormatting>
  <conditionalFormatting sqref="D43 D46">
    <cfRule type="cellIs" dxfId="113" priority="63" stopIfTrue="1" operator="equal">
      <formula>"CA"</formula>
    </cfRule>
    <cfRule type="cellIs" dxfId="112" priority="64" stopIfTrue="1" operator="equal">
      <formula>"CT"</formula>
    </cfRule>
  </conditionalFormatting>
  <conditionalFormatting sqref="D49">
    <cfRule type="cellIs" dxfId="111" priority="61" stopIfTrue="1" operator="equal">
      <formula>"CA"</formula>
    </cfRule>
    <cfRule type="cellIs" dxfId="110" priority="62" stopIfTrue="1" operator="equal">
      <formula>"CT"</formula>
    </cfRule>
  </conditionalFormatting>
  <conditionalFormatting sqref="D54">
    <cfRule type="cellIs" dxfId="109" priority="59" stopIfTrue="1" operator="equal">
      <formula>"CA"</formula>
    </cfRule>
    <cfRule type="cellIs" dxfId="108" priority="60" stopIfTrue="1" operator="equal">
      <formula>"CT"</formula>
    </cfRule>
  </conditionalFormatting>
  <conditionalFormatting sqref="D59">
    <cfRule type="cellIs" dxfId="107" priority="57" stopIfTrue="1" operator="equal">
      <formula>"CA"</formula>
    </cfRule>
    <cfRule type="cellIs" dxfId="106" priority="58" stopIfTrue="1" operator="equal">
      <formula>"CT"</formula>
    </cfRule>
  </conditionalFormatting>
  <conditionalFormatting sqref="D65">
    <cfRule type="cellIs" dxfId="105" priority="55" stopIfTrue="1" operator="equal">
      <formula>"CA"</formula>
    </cfRule>
    <cfRule type="cellIs" dxfId="104" priority="56" stopIfTrue="1" operator="equal">
      <formula>"CT"</formula>
    </cfRule>
  </conditionalFormatting>
  <conditionalFormatting sqref="D70">
    <cfRule type="cellIs" dxfId="103" priority="53" stopIfTrue="1" operator="equal">
      <formula>"CA"</formula>
    </cfRule>
    <cfRule type="cellIs" dxfId="102" priority="54" stopIfTrue="1" operator="equal">
      <formula>"CT"</formula>
    </cfRule>
  </conditionalFormatting>
  <conditionalFormatting sqref="D76">
    <cfRule type="cellIs" dxfId="101" priority="51" stopIfTrue="1" operator="equal">
      <formula>"CA"</formula>
    </cfRule>
    <cfRule type="cellIs" dxfId="100" priority="52" stopIfTrue="1" operator="equal">
      <formula>"CT"</formula>
    </cfRule>
  </conditionalFormatting>
  <conditionalFormatting sqref="D81">
    <cfRule type="cellIs" dxfId="99" priority="49" stopIfTrue="1" operator="equal">
      <formula>"CA"</formula>
    </cfRule>
    <cfRule type="cellIs" dxfId="98" priority="50" stopIfTrue="1" operator="equal">
      <formula>"CT"</formula>
    </cfRule>
  </conditionalFormatting>
  <conditionalFormatting sqref="D23:J26 D28:J85">
    <cfRule type="containsText" dxfId="97" priority="45" stopIfTrue="1" operator="containsText" text="F">
      <formula>NOT(ISERROR(SEARCH("F",D23)))</formula>
    </cfRule>
    <cfRule type="containsText" dxfId="96" priority="46" stopIfTrue="1" operator="containsText" text="RH">
      <formula>NOT(ISERROR(SEARCH("RH",D23)))</formula>
    </cfRule>
    <cfRule type="containsText" dxfId="95" priority="47" stopIfTrue="1" operator="containsText" text="CP">
      <formula>NOT(ISERROR(SEARCH("CP",D23)))</formula>
    </cfRule>
    <cfRule type="containsText" dxfId="94" priority="48" stopIfTrue="1" operator="containsText" text="RC">
      <formula>NOT(ISERROR(SEARCH("RC",D23)))</formula>
    </cfRule>
  </conditionalFormatting>
  <conditionalFormatting sqref="D86">
    <cfRule type="cellIs" dxfId="93" priority="43" stopIfTrue="1" operator="equal">
      <formula>"CA"</formula>
    </cfRule>
    <cfRule type="cellIs" dxfId="92" priority="44" stopIfTrue="1" operator="equal">
      <formula>"CT"</formula>
    </cfRule>
  </conditionalFormatting>
  <conditionalFormatting sqref="D46">
    <cfRule type="cellIs" dxfId="91" priority="41" stopIfTrue="1" operator="equal">
      <formula>"CA"</formula>
    </cfRule>
    <cfRule type="cellIs" dxfId="90" priority="42" stopIfTrue="1" operator="equal">
      <formula>"CT"</formula>
    </cfRule>
  </conditionalFormatting>
  <conditionalFormatting sqref="D51">
    <cfRule type="cellIs" dxfId="89" priority="39" stopIfTrue="1" operator="equal">
      <formula>"CA"</formula>
    </cfRule>
    <cfRule type="cellIs" dxfId="88" priority="40" stopIfTrue="1" operator="equal">
      <formula>"CT"</formula>
    </cfRule>
  </conditionalFormatting>
  <conditionalFormatting sqref="D56">
    <cfRule type="cellIs" dxfId="87" priority="37" stopIfTrue="1" operator="equal">
      <formula>"CA"</formula>
    </cfRule>
    <cfRule type="cellIs" dxfId="86" priority="38" stopIfTrue="1" operator="equal">
      <formula>"CT"</formula>
    </cfRule>
  </conditionalFormatting>
  <conditionalFormatting sqref="D62">
    <cfRule type="cellIs" dxfId="85" priority="35" stopIfTrue="1" operator="equal">
      <formula>"CA"</formula>
    </cfRule>
    <cfRule type="cellIs" dxfId="84" priority="36" stopIfTrue="1" operator="equal">
      <formula>"CT"</formula>
    </cfRule>
  </conditionalFormatting>
  <conditionalFormatting sqref="D67">
    <cfRule type="cellIs" dxfId="83" priority="33" stopIfTrue="1" operator="equal">
      <formula>"CA"</formula>
    </cfRule>
    <cfRule type="cellIs" dxfId="82" priority="34" stopIfTrue="1" operator="equal">
      <formula>"CT"</formula>
    </cfRule>
  </conditionalFormatting>
  <conditionalFormatting sqref="D72">
    <cfRule type="cellIs" dxfId="81" priority="31" stopIfTrue="1" operator="equal">
      <formula>"CA"</formula>
    </cfRule>
    <cfRule type="cellIs" dxfId="80" priority="32" stopIfTrue="1" operator="equal">
      <formula>"CT"</formula>
    </cfRule>
  </conditionalFormatting>
  <conditionalFormatting sqref="D78">
    <cfRule type="cellIs" dxfId="79" priority="29" stopIfTrue="1" operator="equal">
      <formula>"CA"</formula>
    </cfRule>
    <cfRule type="cellIs" dxfId="78" priority="30" stopIfTrue="1" operator="equal">
      <formula>"CT"</formula>
    </cfRule>
  </conditionalFormatting>
  <conditionalFormatting sqref="D83">
    <cfRule type="cellIs" dxfId="77" priority="27" stopIfTrue="1" operator="equal">
      <formula>"CA"</formula>
    </cfRule>
    <cfRule type="cellIs" dxfId="76" priority="28" stopIfTrue="1" operator="equal">
      <formula>"CT"</formula>
    </cfRule>
  </conditionalFormatting>
  <conditionalFormatting sqref="D52">
    <cfRule type="cellIs" dxfId="75" priority="25" stopIfTrue="1" operator="equal">
      <formula>"CA"</formula>
    </cfRule>
    <cfRule type="cellIs" dxfId="74" priority="26" stopIfTrue="1" operator="equal">
      <formula>"CT"</formula>
    </cfRule>
  </conditionalFormatting>
  <conditionalFormatting sqref="D27:J27">
    <cfRule type="cellIs" dxfId="73" priority="23" stopIfTrue="1" operator="equal">
      <formula>"CA"</formula>
    </cfRule>
    <cfRule type="cellIs" dxfId="72" priority="24" stopIfTrue="1" operator="equal">
      <formula>"CT"</formula>
    </cfRule>
  </conditionalFormatting>
  <conditionalFormatting sqref="D27:J27">
    <cfRule type="containsText" dxfId="71" priority="19" stopIfTrue="1" operator="containsText" text="F">
      <formula>NOT(ISERROR(SEARCH("F",D27)))</formula>
    </cfRule>
    <cfRule type="containsText" dxfId="70" priority="20" stopIfTrue="1" operator="containsText" text="RH">
      <formula>NOT(ISERROR(SEARCH("RH",D27)))</formula>
    </cfRule>
    <cfRule type="containsText" dxfId="69" priority="21" stopIfTrue="1" operator="containsText" text="CP">
      <formula>NOT(ISERROR(SEARCH("CP",D27)))</formula>
    </cfRule>
    <cfRule type="containsText" dxfId="68" priority="22" stopIfTrue="1" operator="containsText" text="RC">
      <formula>NOT(ISERROR(SEARCH("RC",D27)))</formula>
    </cfRule>
  </conditionalFormatting>
  <conditionalFormatting sqref="H21">
    <cfRule type="cellIs" dxfId="67" priority="17" stopIfTrue="1" operator="equal">
      <formula>"CA"</formula>
    </cfRule>
    <cfRule type="cellIs" dxfId="66" priority="18" stopIfTrue="1" operator="equal">
      <formula>"CT"</formula>
    </cfRule>
  </conditionalFormatting>
  <conditionalFormatting sqref="H21">
    <cfRule type="containsText" dxfId="65" priority="13" stopIfTrue="1" operator="containsText" text="F">
      <formula>NOT(ISERROR(SEARCH("F",H21)))</formula>
    </cfRule>
    <cfRule type="containsText" dxfId="64" priority="14" stopIfTrue="1" operator="containsText" text="RH">
      <formula>NOT(ISERROR(SEARCH("RH",H21)))</formula>
    </cfRule>
    <cfRule type="containsText" dxfId="63" priority="15" stopIfTrue="1" operator="containsText" text="CP">
      <formula>NOT(ISERROR(SEARCH("CP",H21)))</formula>
    </cfRule>
    <cfRule type="containsText" dxfId="62" priority="16" stopIfTrue="1" operator="containsText" text="RC">
      <formula>NOT(ISERROR(SEARCH("RC",H21)))</formula>
    </cfRule>
  </conditionalFormatting>
  <conditionalFormatting sqref="I44">
    <cfRule type="cellIs" dxfId="61" priority="11" stopIfTrue="1" operator="equal">
      <formula>"CA"</formula>
    </cfRule>
    <cfRule type="cellIs" dxfId="60" priority="12" stopIfTrue="1" operator="equal">
      <formula>"CT"</formula>
    </cfRule>
  </conditionalFormatting>
  <conditionalFormatting sqref="I45">
    <cfRule type="cellIs" dxfId="59" priority="9" stopIfTrue="1" operator="equal">
      <formula>"CA"</formula>
    </cfRule>
    <cfRule type="cellIs" dxfId="58" priority="10" stopIfTrue="1" operator="equal">
      <formula>"CT"</formula>
    </cfRule>
  </conditionalFormatting>
  <conditionalFormatting sqref="D87:J87">
    <cfRule type="cellIs" dxfId="57" priority="7" stopIfTrue="1" operator="equal">
      <formula>"CA"</formula>
    </cfRule>
    <cfRule type="cellIs" dxfId="56" priority="8" stopIfTrue="1" operator="equal">
      <formula>"CT"</formula>
    </cfRule>
  </conditionalFormatting>
  <conditionalFormatting sqref="D87:J87">
    <cfRule type="containsText" dxfId="55" priority="3" stopIfTrue="1" operator="containsText" text="F">
      <formula>NOT(ISERROR(SEARCH("F",D87)))</formula>
    </cfRule>
    <cfRule type="containsText" dxfId="54" priority="4" stopIfTrue="1" operator="containsText" text="RH">
      <formula>NOT(ISERROR(SEARCH("RH",D87)))</formula>
    </cfRule>
    <cfRule type="containsText" dxfId="53" priority="5" stopIfTrue="1" operator="containsText" text="CP">
      <formula>NOT(ISERROR(SEARCH("CP",D87)))</formula>
    </cfRule>
    <cfRule type="containsText" dxfId="52" priority="6" stopIfTrue="1" operator="containsText" text="RC">
      <formula>NOT(ISERROR(SEARCH("RC",D87)))</formula>
    </cfRule>
  </conditionalFormatting>
  <conditionalFormatting sqref="D48">
    <cfRule type="cellIs" dxfId="51" priority="1" stopIfTrue="1" operator="equal">
      <formula>"CA"</formula>
    </cfRule>
    <cfRule type="cellIs" dxfId="50" priority="2" stopIfTrue="1" operator="equal">
      <formula>"CT"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J87"/>
  <sheetViews>
    <sheetView tabSelected="1" zoomScale="90" zoomScaleNormal="90" workbookViewId="0">
      <selection sqref="A1:V2"/>
    </sheetView>
  </sheetViews>
  <sheetFormatPr baseColWidth="10" defaultColWidth="11.42578125" defaultRowHeight="14.25" x14ac:dyDescent="0.2"/>
  <cols>
    <col min="1" max="1" width="16.140625" style="139" bestFit="1" customWidth="1"/>
    <col min="2" max="2" width="10.85546875" style="139" customWidth="1"/>
    <col min="3" max="3" width="1.42578125" style="100" customWidth="1"/>
    <col min="4" max="4" width="11.42578125" style="184" customWidth="1"/>
    <col min="5" max="5" width="1.140625" style="168" customWidth="1"/>
    <col min="6" max="6" width="11.42578125" style="139" customWidth="1"/>
    <col min="7" max="8" width="1.140625" style="139" customWidth="1"/>
    <col min="9" max="9" width="11" style="184" customWidth="1"/>
    <col min="10" max="10" width="1.140625" style="139" customWidth="1"/>
    <col min="11" max="12" width="5.7109375" style="139" customWidth="1"/>
    <col min="13" max="13" width="9.7109375" style="139" customWidth="1"/>
    <col min="14" max="14" width="9.140625" style="139" bestFit="1" customWidth="1"/>
    <col min="15" max="15" width="10.140625" style="139" bestFit="1" customWidth="1"/>
    <col min="16" max="16" width="1.42578125" style="100" customWidth="1"/>
    <col min="17" max="17" width="9" style="139" bestFit="1" customWidth="1"/>
    <col min="18" max="22" width="10.7109375" style="139" customWidth="1"/>
    <col min="23" max="23" width="1.140625" style="139" customWidth="1"/>
    <col min="24" max="26" width="11.42578125" style="139"/>
    <col min="27" max="27" width="13.5703125" style="139" customWidth="1"/>
    <col min="28" max="16384" width="11.42578125" style="139"/>
  </cols>
  <sheetData>
    <row r="1" spans="1:33" ht="15" customHeight="1" x14ac:dyDescent="0.2">
      <c r="A1" s="354" t="s">
        <v>192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3" ht="15" customHeight="1" thickBo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</row>
    <row r="3" spans="1:33" ht="21.75" customHeight="1" x14ac:dyDescent="0.2">
      <c r="A3" s="355" t="s">
        <v>10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7"/>
      <c r="W3" s="100"/>
      <c r="X3" s="319"/>
      <c r="Y3" s="319"/>
      <c r="Z3" s="319"/>
      <c r="AA3" s="319"/>
      <c r="AB3" s="100"/>
      <c r="AC3" s="100"/>
      <c r="AD3" s="100"/>
      <c r="AE3" s="100"/>
      <c r="AF3" s="100"/>
      <c r="AG3" s="100"/>
    </row>
    <row r="4" spans="1:33" ht="22.5" customHeight="1" thickBot="1" x14ac:dyDescent="0.25">
      <c r="A4" s="358" t="s">
        <v>9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60"/>
      <c r="W4" s="100"/>
      <c r="X4" s="319"/>
      <c r="Y4" s="319"/>
      <c r="Z4" s="319"/>
      <c r="AA4" s="319"/>
      <c r="AB4" s="100"/>
      <c r="AC4" s="100"/>
      <c r="AD4" s="100"/>
      <c r="AE4" s="100"/>
      <c r="AF4" s="100"/>
      <c r="AG4" s="100"/>
    </row>
    <row r="5" spans="1:33" ht="37.5" customHeight="1" thickBot="1" x14ac:dyDescent="0.25">
      <c r="A5" s="361" t="s">
        <v>21</v>
      </c>
      <c r="B5" s="362"/>
      <c r="C5" s="140"/>
      <c r="D5" s="138" t="s">
        <v>22</v>
      </c>
      <c r="E5" s="140"/>
      <c r="F5" s="140" t="str">
        <f>IF(D5="CDD","jusqu'au :"," ")</f>
        <v xml:space="preserve"> </v>
      </c>
      <c r="G5" s="140"/>
      <c r="H5" s="363"/>
      <c r="I5" s="363"/>
      <c r="J5" s="363"/>
      <c r="K5" s="363"/>
      <c r="L5" s="362" t="s">
        <v>26</v>
      </c>
      <c r="M5" s="362"/>
      <c r="N5" s="362"/>
      <c r="O5" s="364" t="s">
        <v>29</v>
      </c>
      <c r="P5" s="364"/>
      <c r="Q5" s="364"/>
      <c r="R5" s="141" t="s">
        <v>24</v>
      </c>
      <c r="S5" s="138" t="s">
        <v>28</v>
      </c>
      <c r="T5" s="141" t="s">
        <v>25</v>
      </c>
      <c r="U5" s="101" t="s">
        <v>28</v>
      </c>
      <c r="V5" s="142"/>
      <c r="W5" s="100"/>
      <c r="X5" s="319"/>
      <c r="Y5" s="319"/>
      <c r="Z5" s="319"/>
      <c r="AA5" s="319"/>
      <c r="AB5" s="100"/>
      <c r="AC5" s="100"/>
      <c r="AD5" s="100"/>
      <c r="AE5" s="100"/>
      <c r="AF5" s="100"/>
      <c r="AG5" s="100"/>
    </row>
    <row r="6" spans="1:33" s="100" customFormat="1" ht="8.25" customHeight="1" thickBot="1" x14ac:dyDescent="0.25">
      <c r="A6" s="143"/>
      <c r="B6" s="143"/>
      <c r="C6" s="143"/>
      <c r="D6" s="144"/>
      <c r="E6" s="145"/>
      <c r="F6" s="143"/>
      <c r="G6" s="143"/>
      <c r="H6" s="143"/>
      <c r="I6" s="144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X6" s="146"/>
      <c r="Y6" s="146"/>
      <c r="Z6" s="146"/>
      <c r="AA6" s="146"/>
    </row>
    <row r="7" spans="1:33" ht="15" thickBot="1" x14ac:dyDescent="0.25">
      <c r="A7" s="349" t="s">
        <v>12</v>
      </c>
      <c r="B7" s="350"/>
      <c r="C7" s="350"/>
      <c r="D7" s="350"/>
      <c r="E7" s="351"/>
      <c r="F7" s="352"/>
      <c r="G7" s="147"/>
      <c r="H7" s="147"/>
      <c r="I7" s="349" t="s">
        <v>13</v>
      </c>
      <c r="J7" s="350"/>
      <c r="K7" s="350"/>
      <c r="L7" s="350"/>
      <c r="M7" s="350"/>
      <c r="N7" s="350"/>
      <c r="O7" s="350"/>
      <c r="P7" s="350"/>
      <c r="Q7" s="351"/>
      <c r="R7" s="351"/>
      <c r="S7" s="351"/>
      <c r="T7" s="351"/>
      <c r="U7" s="351"/>
      <c r="V7" s="353"/>
      <c r="W7" s="100"/>
      <c r="X7" s="146"/>
      <c r="Y7" s="146"/>
      <c r="Z7" s="146"/>
      <c r="AA7" s="146"/>
      <c r="AB7" s="100"/>
      <c r="AC7" s="100"/>
      <c r="AD7" s="100"/>
      <c r="AE7" s="100"/>
      <c r="AF7" s="100"/>
      <c r="AG7" s="100"/>
    </row>
    <row r="8" spans="1:33" ht="30.75" customHeight="1" thickBot="1" x14ac:dyDescent="0.25">
      <c r="A8" s="306" t="s">
        <v>52</v>
      </c>
      <c r="B8" s="307"/>
      <c r="C8" s="307"/>
      <c r="D8" s="308"/>
      <c r="E8" s="148"/>
      <c r="F8" s="312">
        <v>218</v>
      </c>
      <c r="G8" s="149"/>
      <c r="H8" s="149"/>
      <c r="I8" s="323" t="s">
        <v>193</v>
      </c>
      <c r="J8" s="324"/>
      <c r="K8" s="324"/>
      <c r="L8" s="324"/>
      <c r="M8" s="325"/>
      <c r="N8" s="100"/>
      <c r="O8" s="150"/>
      <c r="Q8" s="326" t="s">
        <v>14</v>
      </c>
      <c r="R8" s="327"/>
      <c r="S8" s="327"/>
      <c r="T8" s="327"/>
      <c r="U8" s="327"/>
      <c r="V8" s="328"/>
      <c r="W8" s="100"/>
      <c r="X8" s="146"/>
      <c r="Y8" s="146"/>
      <c r="Z8" s="146"/>
      <c r="AA8" s="146"/>
      <c r="AB8" s="100"/>
      <c r="AC8" s="100"/>
      <c r="AD8" s="100"/>
      <c r="AE8" s="100"/>
      <c r="AF8" s="100"/>
      <c r="AG8" s="100"/>
    </row>
    <row r="9" spans="1:33" ht="20.100000000000001" customHeight="1" thickBot="1" x14ac:dyDescent="0.25">
      <c r="A9" s="309"/>
      <c r="B9" s="310"/>
      <c r="C9" s="310"/>
      <c r="D9" s="311"/>
      <c r="E9" s="139"/>
      <c r="F9" s="313"/>
      <c r="G9" s="149"/>
      <c r="H9" s="149"/>
      <c r="I9" s="335" t="s">
        <v>18</v>
      </c>
      <c r="J9" s="336"/>
      <c r="K9" s="336"/>
      <c r="L9" s="336"/>
      <c r="M9" s="336"/>
      <c r="N9" s="151" t="s">
        <v>19</v>
      </c>
      <c r="O9" s="102"/>
      <c r="Q9" s="329"/>
      <c r="R9" s="330"/>
      <c r="S9" s="330"/>
      <c r="T9" s="330"/>
      <c r="U9" s="330"/>
      <c r="V9" s="331"/>
      <c r="W9" s="100"/>
      <c r="X9" s="146"/>
      <c r="Y9" s="146"/>
      <c r="Z9" s="146"/>
      <c r="AA9" s="146"/>
      <c r="AB9" s="100"/>
      <c r="AC9" s="100"/>
      <c r="AD9" s="100"/>
      <c r="AE9" s="100"/>
      <c r="AF9" s="100"/>
      <c r="AG9" s="100"/>
    </row>
    <row r="10" spans="1:33" ht="20.100000000000001" customHeight="1" thickBot="1" x14ac:dyDescent="0.25">
      <c r="A10" s="306" t="s">
        <v>188</v>
      </c>
      <c r="B10" s="307"/>
      <c r="C10" s="307"/>
      <c r="D10" s="308"/>
      <c r="E10" s="152"/>
      <c r="F10" s="339">
        <v>8</v>
      </c>
      <c r="G10" s="149"/>
      <c r="H10" s="149"/>
      <c r="I10" s="337"/>
      <c r="J10" s="338"/>
      <c r="K10" s="338"/>
      <c r="L10" s="338"/>
      <c r="M10" s="338"/>
      <c r="N10" s="151" t="s">
        <v>20</v>
      </c>
      <c r="O10" s="103"/>
      <c r="Q10" s="329"/>
      <c r="R10" s="330"/>
      <c r="S10" s="330"/>
      <c r="T10" s="330"/>
      <c r="U10" s="330"/>
      <c r="V10" s="331"/>
      <c r="W10" s="100"/>
      <c r="X10" s="146"/>
      <c r="Y10" s="146"/>
      <c r="Z10" s="146"/>
      <c r="AA10" s="146"/>
      <c r="AB10" s="100"/>
      <c r="AC10" s="100"/>
      <c r="AD10" s="100"/>
      <c r="AE10" s="100"/>
      <c r="AF10" s="100"/>
      <c r="AG10" s="100"/>
    </row>
    <row r="11" spans="1:33" ht="32.25" customHeight="1" thickBot="1" x14ac:dyDescent="0.25">
      <c r="A11" s="309"/>
      <c r="B11" s="310"/>
      <c r="C11" s="310"/>
      <c r="D11" s="311"/>
      <c r="E11" s="152"/>
      <c r="F11" s="340"/>
      <c r="G11" s="149"/>
      <c r="H11" s="149"/>
      <c r="I11" s="337" t="s">
        <v>189</v>
      </c>
      <c r="J11" s="341"/>
      <c r="K11" s="341"/>
      <c r="L11" s="341"/>
      <c r="M11" s="342"/>
      <c r="N11" s="100"/>
      <c r="O11" s="153">
        <f>F10-O8-O9</f>
        <v>8</v>
      </c>
      <c r="Q11" s="332"/>
      <c r="R11" s="333"/>
      <c r="S11" s="333"/>
      <c r="T11" s="333"/>
      <c r="U11" s="333"/>
      <c r="V11" s="334"/>
      <c r="W11" s="100"/>
      <c r="X11" s="146"/>
      <c r="Y11" s="146"/>
      <c r="Z11" s="146"/>
      <c r="AA11" s="146"/>
      <c r="AB11" s="100"/>
      <c r="AC11" s="100"/>
      <c r="AD11" s="100"/>
      <c r="AE11" s="100"/>
      <c r="AF11" s="100"/>
      <c r="AG11" s="100"/>
    </row>
    <row r="12" spans="1:33" ht="21.75" customHeight="1" x14ac:dyDescent="0.2">
      <c r="A12" s="306"/>
      <c r="B12" s="307"/>
      <c r="C12" s="307"/>
      <c r="D12" s="308"/>
      <c r="E12" s="152"/>
      <c r="F12" s="312"/>
      <c r="G12" s="154"/>
      <c r="H12" s="154"/>
      <c r="I12" s="306"/>
      <c r="J12" s="314"/>
      <c r="K12" s="314"/>
      <c r="L12" s="314"/>
      <c r="M12" s="314"/>
      <c r="N12" s="315"/>
      <c r="O12" s="312"/>
      <c r="Q12" s="100"/>
      <c r="R12" s="100"/>
      <c r="S12" s="100"/>
      <c r="T12" s="100"/>
      <c r="U12" s="100"/>
      <c r="V12" s="100"/>
      <c r="W12" s="100"/>
      <c r="X12" s="146"/>
      <c r="Y12" s="146"/>
      <c r="Z12" s="146"/>
      <c r="AA12" s="146"/>
      <c r="AB12" s="100"/>
      <c r="AC12" s="100"/>
      <c r="AD12" s="100"/>
      <c r="AE12" s="100"/>
      <c r="AF12" s="100"/>
      <c r="AG12" s="100"/>
    </row>
    <row r="13" spans="1:33" s="100" customFormat="1" ht="6.75" customHeight="1" thickBot="1" x14ac:dyDescent="0.25">
      <c r="A13" s="309"/>
      <c r="B13" s="310"/>
      <c r="C13" s="310"/>
      <c r="D13" s="311"/>
      <c r="E13" s="152"/>
      <c r="F13" s="313"/>
      <c r="G13" s="155"/>
      <c r="H13" s="155"/>
      <c r="I13" s="316"/>
      <c r="J13" s="317"/>
      <c r="K13" s="317"/>
      <c r="L13" s="317"/>
      <c r="M13" s="317"/>
      <c r="N13" s="318"/>
      <c r="O13" s="313"/>
      <c r="X13" s="146"/>
      <c r="Y13" s="146"/>
      <c r="Z13" s="146"/>
      <c r="AA13" s="146"/>
    </row>
    <row r="14" spans="1:33" ht="23.25" customHeight="1" thickBot="1" x14ac:dyDescent="0.25">
      <c r="A14" s="320" t="s">
        <v>190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2"/>
      <c r="W14" s="100"/>
      <c r="X14" s="146"/>
      <c r="Y14" s="146"/>
      <c r="Z14" s="146"/>
      <c r="AA14" s="146"/>
      <c r="AB14" s="100"/>
      <c r="AC14" s="100"/>
      <c r="AD14" s="100"/>
      <c r="AE14" s="100"/>
      <c r="AF14" s="100"/>
      <c r="AG14" s="100"/>
    </row>
    <row r="15" spans="1:33" ht="23.25" customHeight="1" thickBot="1" x14ac:dyDescent="0.25">
      <c r="A15" s="320" t="s">
        <v>191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2"/>
      <c r="W15" s="100"/>
      <c r="X15" s="146"/>
      <c r="Y15" s="146"/>
      <c r="Z15" s="146"/>
      <c r="AA15" s="146"/>
      <c r="AB15" s="100"/>
      <c r="AC15" s="100"/>
      <c r="AD15" s="100"/>
      <c r="AE15" s="100"/>
      <c r="AF15" s="100"/>
      <c r="AG15" s="100"/>
    </row>
    <row r="16" spans="1:33" s="100" customFormat="1" ht="7.5" customHeight="1" thickBot="1" x14ac:dyDescent="0.25">
      <c r="C16" s="156"/>
      <c r="D16" s="157"/>
      <c r="E16" s="158"/>
      <c r="F16" s="159"/>
      <c r="G16" s="159"/>
      <c r="H16" s="159"/>
      <c r="I16" s="99"/>
      <c r="X16" s="146"/>
      <c r="Y16" s="146"/>
      <c r="Z16" s="146"/>
      <c r="AA16" s="146"/>
    </row>
    <row r="17" spans="1:33" ht="26.25" customHeight="1" thickBot="1" x14ac:dyDescent="0.25">
      <c r="A17" s="343" t="s">
        <v>6</v>
      </c>
      <c r="B17" s="344"/>
      <c r="D17" s="343" t="s">
        <v>11</v>
      </c>
      <c r="E17" s="345"/>
      <c r="F17" s="344"/>
      <c r="G17" s="154"/>
      <c r="H17" s="154"/>
      <c r="I17" s="346" t="s">
        <v>8</v>
      </c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8"/>
      <c r="W17" s="100"/>
      <c r="X17" s="146"/>
      <c r="Y17" s="146"/>
      <c r="Z17" s="146"/>
      <c r="AA17" s="146"/>
      <c r="AB17" s="100"/>
      <c r="AC17" s="100"/>
      <c r="AD17" s="100"/>
      <c r="AE17" s="100"/>
      <c r="AF17" s="100"/>
      <c r="AG17" s="100"/>
    </row>
    <row r="18" spans="1:33" s="154" customFormat="1" ht="26.25" customHeight="1" thickBot="1" x14ac:dyDescent="0.25">
      <c r="A18" s="160"/>
      <c r="B18" s="160"/>
      <c r="D18" s="96" t="s">
        <v>7</v>
      </c>
      <c r="E18" s="98"/>
      <c r="F18" s="96" t="s">
        <v>5</v>
      </c>
      <c r="I18" s="97" t="s">
        <v>15</v>
      </c>
      <c r="J18" s="98"/>
      <c r="K18" s="300" t="s">
        <v>16</v>
      </c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2"/>
      <c r="X18" s="146"/>
      <c r="Y18" s="146"/>
      <c r="Z18" s="146"/>
      <c r="AA18" s="146"/>
    </row>
    <row r="19" spans="1:33" ht="15" customHeight="1" x14ac:dyDescent="0.2">
      <c r="A19" s="161"/>
      <c r="B19" s="162"/>
      <c r="D19" s="2"/>
      <c r="E19" s="6"/>
      <c r="F19" s="3"/>
      <c r="G19" s="154"/>
      <c r="I19" s="7"/>
      <c r="J19" s="6"/>
      <c r="K19" s="303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5"/>
      <c r="W19" s="100"/>
      <c r="X19" s="146"/>
      <c r="Y19" s="146"/>
      <c r="Z19" s="146"/>
      <c r="AA19" s="146"/>
      <c r="AB19" s="100"/>
      <c r="AC19" s="100"/>
      <c r="AD19" s="100"/>
      <c r="AE19" s="100"/>
      <c r="AF19" s="100"/>
      <c r="AG19" s="100"/>
    </row>
    <row r="20" spans="1:33" ht="15" customHeight="1" x14ac:dyDescent="0.2">
      <c r="A20" s="163"/>
      <c r="B20" s="164"/>
      <c r="D20" s="4"/>
      <c r="E20" s="6"/>
      <c r="F20" s="5"/>
      <c r="G20" s="154"/>
      <c r="I20" s="8"/>
      <c r="J20" s="6"/>
      <c r="K20" s="284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6"/>
      <c r="W20" s="100"/>
      <c r="X20" s="146"/>
      <c r="Y20" s="146"/>
      <c r="Z20" s="146"/>
      <c r="AA20" s="146"/>
      <c r="AB20" s="100"/>
      <c r="AC20" s="100"/>
      <c r="AD20" s="100"/>
      <c r="AE20" s="100"/>
      <c r="AF20" s="100"/>
      <c r="AG20" s="100"/>
    </row>
    <row r="21" spans="1:33" ht="15" customHeight="1" x14ac:dyDescent="0.2">
      <c r="A21" s="163"/>
      <c r="B21" s="164"/>
      <c r="D21" s="4"/>
      <c r="E21" s="6"/>
      <c r="F21" s="5"/>
      <c r="G21" s="154"/>
      <c r="I21" s="8"/>
      <c r="J21" s="6"/>
      <c r="K21" s="284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6"/>
      <c r="W21" s="100"/>
      <c r="X21" s="146"/>
      <c r="Y21" s="146"/>
      <c r="Z21" s="146"/>
      <c r="AA21" s="146"/>
      <c r="AB21" s="100"/>
      <c r="AC21" s="100"/>
      <c r="AD21" s="100"/>
      <c r="AE21" s="100"/>
      <c r="AF21" s="100"/>
      <c r="AG21" s="100"/>
    </row>
    <row r="22" spans="1:33" ht="15" customHeight="1" x14ac:dyDescent="0.2">
      <c r="A22" s="163"/>
      <c r="B22" s="164"/>
      <c r="D22" s="4"/>
      <c r="E22" s="6"/>
      <c r="F22" s="5"/>
      <c r="G22" s="154"/>
      <c r="I22" s="8"/>
      <c r="J22" s="6"/>
      <c r="K22" s="284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6"/>
      <c r="W22" s="100"/>
      <c r="X22" s="146"/>
      <c r="Y22" s="146"/>
      <c r="Z22" s="146"/>
      <c r="AA22" s="146"/>
      <c r="AB22" s="100"/>
      <c r="AC22" s="100"/>
      <c r="AD22" s="100"/>
      <c r="AE22" s="100"/>
      <c r="AF22" s="100"/>
      <c r="AG22" s="100"/>
    </row>
    <row r="23" spans="1:33" ht="15" customHeight="1" thickBot="1" x14ac:dyDescent="0.25">
      <c r="A23" s="165" t="s">
        <v>4</v>
      </c>
      <c r="B23" s="166">
        <v>45261</v>
      </c>
      <c r="D23" s="86">
        <v>0.5</v>
      </c>
      <c r="E23" s="6"/>
      <c r="F23" s="86">
        <v>0.5</v>
      </c>
      <c r="G23" s="154"/>
      <c r="I23" s="9"/>
      <c r="J23" s="6"/>
      <c r="K23" s="287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9"/>
      <c r="W23" s="100"/>
      <c r="X23" s="146"/>
      <c r="Y23" s="146"/>
      <c r="Z23" s="146"/>
      <c r="AA23" s="146"/>
      <c r="AB23" s="100"/>
      <c r="AC23" s="100"/>
      <c r="AD23" s="100"/>
      <c r="AE23" s="100"/>
      <c r="AF23" s="100"/>
      <c r="AG23" s="100"/>
    </row>
    <row r="24" spans="1:33" s="100" customFormat="1" ht="15" thickBot="1" x14ac:dyDescent="0.25">
      <c r="A24" s="156"/>
      <c r="B24" s="167"/>
      <c r="D24" s="168"/>
      <c r="E24" s="168"/>
      <c r="F24" s="154"/>
      <c r="G24" s="154"/>
      <c r="I24" s="99"/>
      <c r="X24" s="146"/>
      <c r="Y24" s="146"/>
      <c r="Z24" s="146"/>
      <c r="AA24" s="146"/>
    </row>
    <row r="25" spans="1:33" s="154" customFormat="1" ht="26.25" customHeight="1" thickBot="1" x14ac:dyDescent="0.25">
      <c r="A25" s="160"/>
      <c r="B25" s="160"/>
      <c r="D25" s="96" t="s">
        <v>7</v>
      </c>
      <c r="E25" s="98"/>
      <c r="F25" s="96" t="s">
        <v>5</v>
      </c>
      <c r="I25" s="97" t="s">
        <v>15</v>
      </c>
      <c r="J25" s="98"/>
      <c r="K25" s="300" t="s">
        <v>16</v>
      </c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2"/>
      <c r="X25" s="146"/>
      <c r="Y25" s="146"/>
      <c r="Z25" s="146"/>
      <c r="AA25" s="146"/>
    </row>
    <row r="26" spans="1:33" ht="15" customHeight="1" x14ac:dyDescent="0.2">
      <c r="A26" s="161" t="s">
        <v>0</v>
      </c>
      <c r="B26" s="162">
        <f>B23+3</f>
        <v>45264</v>
      </c>
      <c r="D26" s="86">
        <v>0.5</v>
      </c>
      <c r="E26" s="6"/>
      <c r="F26" s="86">
        <v>0.5</v>
      </c>
      <c r="G26" s="154"/>
      <c r="I26" s="7"/>
      <c r="J26" s="6"/>
      <c r="K26" s="303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5"/>
      <c r="W26" s="100"/>
      <c r="X26" s="146"/>
      <c r="Y26" s="146"/>
      <c r="Z26" s="146"/>
      <c r="AA26" s="146"/>
      <c r="AB26" s="100"/>
      <c r="AC26" s="100"/>
      <c r="AD26" s="100"/>
      <c r="AE26" s="100"/>
      <c r="AF26" s="100"/>
      <c r="AG26" s="100"/>
    </row>
    <row r="27" spans="1:33" ht="15" customHeight="1" x14ac:dyDescent="0.2">
      <c r="A27" s="163" t="s">
        <v>1</v>
      </c>
      <c r="B27" s="164">
        <f>B26+1</f>
        <v>45265</v>
      </c>
      <c r="D27" s="86">
        <v>0.5</v>
      </c>
      <c r="E27" s="6"/>
      <c r="F27" s="86">
        <v>0.5</v>
      </c>
      <c r="G27" s="154"/>
      <c r="I27" s="8"/>
      <c r="J27" s="6"/>
      <c r="K27" s="284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6"/>
      <c r="W27" s="100"/>
      <c r="X27" s="146"/>
      <c r="Y27" s="146"/>
      <c r="Z27" s="146"/>
      <c r="AA27" s="146"/>
      <c r="AB27" s="100"/>
      <c r="AC27" s="100"/>
      <c r="AD27" s="100"/>
      <c r="AE27" s="100"/>
      <c r="AF27" s="100"/>
      <c r="AG27" s="100"/>
    </row>
    <row r="28" spans="1:33" ht="15" customHeight="1" x14ac:dyDescent="0.2">
      <c r="A28" s="163" t="s">
        <v>2</v>
      </c>
      <c r="B28" s="164">
        <f>B27+1</f>
        <v>45266</v>
      </c>
      <c r="D28" s="86">
        <v>0.5</v>
      </c>
      <c r="E28" s="6"/>
      <c r="F28" s="86">
        <v>0.5</v>
      </c>
      <c r="G28" s="154"/>
      <c r="I28" s="8"/>
      <c r="J28" s="6"/>
      <c r="K28" s="284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6"/>
      <c r="W28" s="100"/>
      <c r="X28" s="146"/>
      <c r="Y28" s="146"/>
      <c r="Z28" s="146"/>
      <c r="AA28" s="146"/>
      <c r="AB28" s="100"/>
      <c r="AC28" s="100"/>
      <c r="AD28" s="100"/>
      <c r="AE28" s="100"/>
      <c r="AF28" s="100"/>
      <c r="AG28" s="100"/>
    </row>
    <row r="29" spans="1:33" ht="15" customHeight="1" x14ac:dyDescent="0.2">
      <c r="A29" s="163" t="s">
        <v>3</v>
      </c>
      <c r="B29" s="164">
        <f>B28+1</f>
        <v>45267</v>
      </c>
      <c r="D29" s="86">
        <v>0.5</v>
      </c>
      <c r="E29" s="6"/>
      <c r="F29" s="86">
        <v>0.5</v>
      </c>
      <c r="G29" s="154"/>
      <c r="I29" s="8"/>
      <c r="J29" s="6"/>
      <c r="K29" s="284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6"/>
      <c r="W29" s="100"/>
      <c r="X29" s="146"/>
      <c r="Y29" s="146"/>
      <c r="Z29" s="146"/>
      <c r="AA29" s="146"/>
      <c r="AB29" s="100"/>
      <c r="AC29" s="100"/>
      <c r="AD29" s="100"/>
      <c r="AE29" s="100"/>
      <c r="AF29" s="100"/>
      <c r="AG29" s="100"/>
    </row>
    <row r="30" spans="1:33" ht="15" customHeight="1" thickBot="1" x14ac:dyDescent="0.25">
      <c r="A30" s="165" t="s">
        <v>4</v>
      </c>
      <c r="B30" s="166">
        <f>B29+1</f>
        <v>45268</v>
      </c>
      <c r="D30" s="86">
        <v>0.5</v>
      </c>
      <c r="E30" s="6"/>
      <c r="F30" s="86">
        <v>0.5</v>
      </c>
      <c r="G30" s="154"/>
      <c r="I30" s="9"/>
      <c r="J30" s="6"/>
      <c r="K30" s="287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9"/>
      <c r="W30" s="100"/>
      <c r="X30" s="146"/>
      <c r="Y30" s="146"/>
      <c r="Z30" s="146"/>
      <c r="AA30" s="146"/>
      <c r="AB30" s="100"/>
      <c r="AC30" s="100"/>
      <c r="AD30" s="100"/>
      <c r="AE30" s="100"/>
      <c r="AF30" s="100"/>
      <c r="AG30" s="100"/>
    </row>
    <row r="31" spans="1:33" s="100" customFormat="1" ht="15.75" customHeight="1" thickBot="1" x14ac:dyDescent="0.25">
      <c r="A31" s="156"/>
      <c r="B31" s="167"/>
      <c r="D31" s="169"/>
      <c r="E31" s="169"/>
      <c r="F31" s="154"/>
      <c r="G31" s="154"/>
      <c r="I31" s="99"/>
    </row>
    <row r="32" spans="1:33" s="154" customFormat="1" ht="26.25" customHeight="1" thickBot="1" x14ac:dyDescent="0.25">
      <c r="A32" s="160"/>
      <c r="B32" s="160"/>
      <c r="D32" s="96" t="s">
        <v>7</v>
      </c>
      <c r="E32" s="98"/>
      <c r="F32" s="96" t="s">
        <v>5</v>
      </c>
      <c r="I32" s="97" t="s">
        <v>15</v>
      </c>
      <c r="J32" s="98"/>
      <c r="K32" s="300" t="s">
        <v>16</v>
      </c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2"/>
    </row>
    <row r="33" spans="1:33" ht="15" customHeight="1" x14ac:dyDescent="0.2">
      <c r="A33" s="161" t="s">
        <v>0</v>
      </c>
      <c r="B33" s="162">
        <f>B30+3</f>
        <v>45271</v>
      </c>
      <c r="D33" s="86">
        <v>0.5</v>
      </c>
      <c r="E33" s="6"/>
      <c r="F33" s="86">
        <v>0.5</v>
      </c>
      <c r="G33" s="154"/>
      <c r="I33" s="7"/>
      <c r="J33" s="6"/>
      <c r="K33" s="303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5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</row>
    <row r="34" spans="1:33" ht="15" customHeight="1" x14ac:dyDescent="0.2">
      <c r="A34" s="163" t="s">
        <v>1</v>
      </c>
      <c r="B34" s="164">
        <f>B33+1</f>
        <v>45272</v>
      </c>
      <c r="D34" s="86">
        <v>0.5</v>
      </c>
      <c r="E34" s="6"/>
      <c r="F34" s="86">
        <v>0.5</v>
      </c>
      <c r="G34" s="154"/>
      <c r="I34" s="8"/>
      <c r="J34" s="6"/>
      <c r="K34" s="284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6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</row>
    <row r="35" spans="1:33" ht="15" customHeight="1" x14ac:dyDescent="0.2">
      <c r="A35" s="163" t="s">
        <v>2</v>
      </c>
      <c r="B35" s="164">
        <f>B34+1</f>
        <v>45273</v>
      </c>
      <c r="D35" s="86">
        <v>0.5</v>
      </c>
      <c r="E35" s="6"/>
      <c r="F35" s="86">
        <v>0.5</v>
      </c>
      <c r="G35" s="154"/>
      <c r="I35" s="8"/>
      <c r="J35" s="6"/>
      <c r="K35" s="284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6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</row>
    <row r="36" spans="1:33" ht="15" customHeight="1" x14ac:dyDescent="0.2">
      <c r="A36" s="163" t="s">
        <v>3</v>
      </c>
      <c r="B36" s="164">
        <f>B35+1</f>
        <v>45274</v>
      </c>
      <c r="D36" s="86">
        <v>0.5</v>
      </c>
      <c r="E36" s="6"/>
      <c r="F36" s="86">
        <v>0.5</v>
      </c>
      <c r="G36" s="154"/>
      <c r="I36" s="8"/>
      <c r="J36" s="6"/>
      <c r="K36" s="284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6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</row>
    <row r="37" spans="1:33" ht="15" customHeight="1" thickBot="1" x14ac:dyDescent="0.25">
      <c r="A37" s="165" t="s">
        <v>4</v>
      </c>
      <c r="B37" s="166">
        <f>B36+1</f>
        <v>45275</v>
      </c>
      <c r="D37" s="86">
        <v>0.5</v>
      </c>
      <c r="E37" s="6"/>
      <c r="F37" s="86">
        <v>0.5</v>
      </c>
      <c r="G37" s="154"/>
      <c r="I37" s="9"/>
      <c r="J37" s="6"/>
      <c r="K37" s="287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9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</row>
    <row r="38" spans="1:33" s="100" customFormat="1" ht="15" thickBot="1" x14ac:dyDescent="0.25">
      <c r="A38" s="156"/>
      <c r="B38" s="167"/>
      <c r="D38" s="168"/>
      <c r="E38" s="168"/>
      <c r="F38" s="154"/>
      <c r="G38" s="154"/>
      <c r="I38" s="99"/>
    </row>
    <row r="39" spans="1:33" s="154" customFormat="1" ht="26.25" customHeight="1" thickBot="1" x14ac:dyDescent="0.25">
      <c r="A39" s="160"/>
      <c r="B39" s="160"/>
      <c r="D39" s="96" t="s">
        <v>7</v>
      </c>
      <c r="E39" s="98"/>
      <c r="F39" s="96" t="s">
        <v>5</v>
      </c>
      <c r="I39" s="97" t="s">
        <v>15</v>
      </c>
      <c r="J39" s="98"/>
      <c r="K39" s="300" t="s">
        <v>16</v>
      </c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2"/>
    </row>
    <row r="40" spans="1:33" ht="15" customHeight="1" x14ac:dyDescent="0.2">
      <c r="A40" s="161" t="s">
        <v>0</v>
      </c>
      <c r="B40" s="162">
        <f>B37+3</f>
        <v>45278</v>
      </c>
      <c r="D40" s="86">
        <v>0.5</v>
      </c>
      <c r="E40" s="6"/>
      <c r="F40" s="86">
        <v>0.5</v>
      </c>
      <c r="G40" s="154"/>
      <c r="I40" s="7"/>
      <c r="J40" s="6"/>
      <c r="K40" s="303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5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</row>
    <row r="41" spans="1:33" ht="15" customHeight="1" x14ac:dyDescent="0.2">
      <c r="A41" s="163" t="s">
        <v>1</v>
      </c>
      <c r="B41" s="164">
        <f>B40+1</f>
        <v>45279</v>
      </c>
      <c r="D41" s="86">
        <v>0.5</v>
      </c>
      <c r="E41" s="6"/>
      <c r="F41" s="86">
        <v>0.5</v>
      </c>
      <c r="G41" s="154"/>
      <c r="I41" s="8"/>
      <c r="J41" s="6"/>
      <c r="K41" s="284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6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</row>
    <row r="42" spans="1:33" ht="15" customHeight="1" x14ac:dyDescent="0.2">
      <c r="A42" s="163" t="s">
        <v>2</v>
      </c>
      <c r="B42" s="164">
        <f>B41+1</f>
        <v>45280</v>
      </c>
      <c r="D42" s="86">
        <v>0.5</v>
      </c>
      <c r="E42" s="6"/>
      <c r="F42" s="86">
        <v>0.5</v>
      </c>
      <c r="G42" s="154"/>
      <c r="I42" s="8"/>
      <c r="J42" s="6"/>
      <c r="K42" s="284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6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</row>
    <row r="43" spans="1:33" ht="15" customHeight="1" x14ac:dyDescent="0.2">
      <c r="A43" s="163" t="s">
        <v>3</v>
      </c>
      <c r="B43" s="164">
        <f>B42+1</f>
        <v>45281</v>
      </c>
      <c r="D43" s="86">
        <v>0.5</v>
      </c>
      <c r="E43" s="6"/>
      <c r="F43" s="86">
        <v>0.5</v>
      </c>
      <c r="G43" s="154"/>
      <c r="I43" s="8"/>
      <c r="J43" s="6"/>
      <c r="K43" s="284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6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</row>
    <row r="44" spans="1:33" ht="15" customHeight="1" thickBot="1" x14ac:dyDescent="0.25">
      <c r="A44" s="165" t="s">
        <v>4</v>
      </c>
      <c r="B44" s="166">
        <f>B43+1</f>
        <v>45282</v>
      </c>
      <c r="D44" s="86">
        <v>0.5</v>
      </c>
      <c r="E44" s="6"/>
      <c r="F44" s="86">
        <v>0.5</v>
      </c>
      <c r="G44" s="154"/>
      <c r="I44" s="9"/>
      <c r="J44" s="6"/>
      <c r="K44" s="287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9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</row>
    <row r="45" spans="1:33" s="100" customFormat="1" ht="15" thickBot="1" x14ac:dyDescent="0.25">
      <c r="A45" s="156"/>
      <c r="B45" s="167"/>
      <c r="D45" s="168"/>
      <c r="E45" s="168"/>
      <c r="F45" s="154"/>
      <c r="G45" s="154"/>
      <c r="I45" s="99"/>
    </row>
    <row r="46" spans="1:33" s="154" customFormat="1" ht="26.25" customHeight="1" thickBot="1" x14ac:dyDescent="0.25">
      <c r="A46" s="160"/>
      <c r="B46" s="160"/>
      <c r="D46" s="96" t="s">
        <v>7</v>
      </c>
      <c r="E46" s="98"/>
      <c r="F46" s="96" t="s">
        <v>5</v>
      </c>
      <c r="I46" s="97" t="s">
        <v>15</v>
      </c>
      <c r="J46" s="98"/>
      <c r="K46" s="300" t="s">
        <v>16</v>
      </c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2"/>
    </row>
    <row r="47" spans="1:33" ht="15" customHeight="1" x14ac:dyDescent="0.2">
      <c r="A47" s="161" t="s">
        <v>0</v>
      </c>
      <c r="B47" s="162">
        <f>B44+3</f>
        <v>45285</v>
      </c>
      <c r="D47" s="86">
        <v>0.5</v>
      </c>
      <c r="E47" s="6"/>
      <c r="F47" s="86">
        <v>0.5</v>
      </c>
      <c r="G47" s="154"/>
      <c r="I47" s="7"/>
      <c r="J47" s="6"/>
      <c r="K47" s="303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5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</row>
    <row r="48" spans="1:33" ht="15" customHeight="1" x14ac:dyDescent="0.2">
      <c r="A48" s="163" t="s">
        <v>1</v>
      </c>
      <c r="B48" s="164">
        <f>B47+1</f>
        <v>45286</v>
      </c>
      <c r="D48" s="86">
        <v>0.5</v>
      </c>
      <c r="E48" s="6"/>
      <c r="F48" s="86">
        <v>0.5</v>
      </c>
      <c r="G48" s="154"/>
      <c r="I48" s="8"/>
      <c r="J48" s="6"/>
      <c r="K48" s="284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6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</row>
    <row r="49" spans="1:36" ht="15" customHeight="1" x14ac:dyDescent="0.2">
      <c r="A49" s="163" t="s">
        <v>2</v>
      </c>
      <c r="B49" s="164">
        <f>B48+1</f>
        <v>45287</v>
      </c>
      <c r="D49" s="86">
        <v>0.5</v>
      </c>
      <c r="E49" s="6"/>
      <c r="F49" s="86">
        <v>0.5</v>
      </c>
      <c r="G49" s="154"/>
      <c r="I49" s="8"/>
      <c r="J49" s="6"/>
      <c r="K49" s="284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6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</row>
    <row r="50" spans="1:36" ht="15" customHeight="1" x14ac:dyDescent="0.2">
      <c r="A50" s="163" t="s">
        <v>3</v>
      </c>
      <c r="B50" s="164">
        <f>B49+1</f>
        <v>45288</v>
      </c>
      <c r="D50" s="86">
        <v>0.5</v>
      </c>
      <c r="E50" s="6"/>
      <c r="F50" s="86">
        <v>0.5</v>
      </c>
      <c r="G50" s="154"/>
      <c r="I50" s="8"/>
      <c r="J50" s="6"/>
      <c r="K50" s="284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6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</row>
    <row r="51" spans="1:36" ht="15" customHeight="1" thickBot="1" x14ac:dyDescent="0.25">
      <c r="A51" s="165" t="s">
        <v>4</v>
      </c>
      <c r="B51" s="166">
        <f>B50+1</f>
        <v>45289</v>
      </c>
      <c r="D51" s="86">
        <v>0.5</v>
      </c>
      <c r="E51" s="6"/>
      <c r="F51" s="86">
        <v>0.5</v>
      </c>
      <c r="G51" s="154"/>
      <c r="I51" s="9"/>
      <c r="J51" s="6"/>
      <c r="K51" s="287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9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</row>
    <row r="52" spans="1:36" s="100" customFormat="1" x14ac:dyDescent="0.2">
      <c r="A52" s="156"/>
      <c r="B52" s="167"/>
      <c r="D52" s="170">
        <f>SUM(D19:D51)</f>
        <v>10.5</v>
      </c>
      <c r="E52" s="170"/>
      <c r="F52" s="170">
        <f t="shared" ref="F52" si="0">SUM(F19:F51)</f>
        <v>10.5</v>
      </c>
      <c r="G52" s="154"/>
      <c r="I52" s="99"/>
    </row>
    <row r="53" spans="1:36" s="100" customFormat="1" x14ac:dyDescent="0.2">
      <c r="A53" s="156"/>
      <c r="B53" s="167"/>
      <c r="D53" s="168"/>
      <c r="E53" s="168"/>
      <c r="F53" s="154"/>
      <c r="G53" s="154"/>
      <c r="I53" s="99"/>
    </row>
    <row r="54" spans="1:36" s="100" customFormat="1" x14ac:dyDescent="0.2">
      <c r="A54" s="156"/>
      <c r="B54" s="167"/>
      <c r="D54" s="168"/>
      <c r="E54" s="168"/>
      <c r="F54" s="154"/>
      <c r="G54" s="154"/>
      <c r="I54" s="99"/>
    </row>
    <row r="55" spans="1:36" x14ac:dyDescent="0.2">
      <c r="A55" s="100"/>
      <c r="B55" s="100"/>
      <c r="D55" s="171"/>
      <c r="E55" s="170"/>
      <c r="F55" s="172"/>
      <c r="G55" s="154"/>
      <c r="H55" s="154"/>
      <c r="I55" s="99"/>
      <c r="J55" s="100"/>
      <c r="K55" s="290" t="s">
        <v>32</v>
      </c>
      <c r="L55" s="291"/>
      <c r="M55" s="291"/>
      <c r="N55" s="291"/>
      <c r="O55" s="291"/>
      <c r="P55" s="291"/>
      <c r="Q55" s="291"/>
      <c r="R55" s="292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</row>
    <row r="56" spans="1:36" x14ac:dyDescent="0.2">
      <c r="A56" s="100"/>
      <c r="B56" s="100"/>
      <c r="D56" s="99"/>
      <c r="F56" s="100"/>
      <c r="G56" s="154"/>
      <c r="H56" s="154"/>
      <c r="I56" s="99"/>
      <c r="J56" s="100"/>
      <c r="K56" s="293"/>
      <c r="L56" s="294"/>
      <c r="M56" s="294"/>
      <c r="N56" s="294"/>
      <c r="O56" s="294"/>
      <c r="P56" s="294"/>
      <c r="Q56" s="294"/>
      <c r="R56" s="295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</row>
    <row r="57" spans="1:36" ht="15" customHeight="1" x14ac:dyDescent="0.2">
      <c r="A57" s="100"/>
      <c r="B57" s="100"/>
      <c r="D57" s="99"/>
      <c r="F57" s="100"/>
      <c r="G57" s="154"/>
      <c r="H57" s="154"/>
      <c r="I57" s="99"/>
      <c r="J57" s="100"/>
      <c r="K57" s="293"/>
      <c r="L57" s="294"/>
      <c r="M57" s="294"/>
      <c r="N57" s="294"/>
      <c r="O57" s="294"/>
      <c r="P57" s="294"/>
      <c r="Q57" s="294"/>
      <c r="R57" s="295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</row>
    <row r="58" spans="1:36" ht="15" customHeight="1" x14ac:dyDescent="0.2">
      <c r="A58" s="100"/>
      <c r="B58" s="100"/>
      <c r="D58" s="99"/>
      <c r="F58" s="100"/>
      <c r="G58" s="100"/>
      <c r="H58" s="100"/>
      <c r="I58" s="99"/>
      <c r="J58" s="100"/>
      <c r="K58" s="293"/>
      <c r="L58" s="294"/>
      <c r="M58" s="294"/>
      <c r="N58" s="294"/>
      <c r="O58" s="294"/>
      <c r="P58" s="294"/>
      <c r="Q58" s="294"/>
      <c r="R58" s="295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</row>
    <row r="59" spans="1:36" x14ac:dyDescent="0.2">
      <c r="A59" s="100"/>
      <c r="B59" s="100"/>
      <c r="D59" s="99"/>
      <c r="F59" s="100"/>
      <c r="G59" s="100"/>
      <c r="H59" s="100"/>
      <c r="I59" s="99"/>
      <c r="J59" s="100"/>
      <c r="K59" s="293"/>
      <c r="L59" s="294"/>
      <c r="M59" s="294"/>
      <c r="N59" s="294"/>
      <c r="O59" s="294"/>
      <c r="P59" s="294"/>
      <c r="Q59" s="294"/>
      <c r="R59" s="295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</row>
    <row r="60" spans="1:36" x14ac:dyDescent="0.2">
      <c r="A60" s="100"/>
      <c r="B60" s="100"/>
      <c r="D60" s="99"/>
      <c r="F60" s="100"/>
      <c r="G60" s="100"/>
      <c r="H60" s="100"/>
      <c r="I60" s="99"/>
      <c r="J60" s="100"/>
      <c r="K60" s="296"/>
      <c r="L60" s="297"/>
      <c r="M60" s="297"/>
      <c r="N60" s="297"/>
      <c r="O60" s="297"/>
      <c r="P60" s="297"/>
      <c r="Q60" s="297"/>
      <c r="R60" s="298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</row>
    <row r="61" spans="1:36" ht="15" thickBot="1" x14ac:dyDescent="0.25">
      <c r="A61" s="100"/>
      <c r="B61" s="100"/>
      <c r="D61" s="99"/>
      <c r="F61" s="100"/>
      <c r="G61" s="100"/>
      <c r="H61" s="100"/>
      <c r="I61" s="99"/>
      <c r="J61" s="100"/>
      <c r="K61" s="100"/>
      <c r="L61" s="100"/>
      <c r="M61" s="100"/>
      <c r="N61" s="100"/>
      <c r="O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</row>
    <row r="62" spans="1:36" ht="26.25" customHeight="1" thickTop="1" thickBot="1" x14ac:dyDescent="0.25">
      <c r="B62" s="173" t="s">
        <v>168</v>
      </c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</row>
    <row r="63" spans="1:36" ht="20.100000000000001" customHeight="1" thickTop="1" x14ac:dyDescent="0.2">
      <c r="A63" s="174"/>
      <c r="B63" s="174"/>
      <c r="C63" s="174"/>
      <c r="D63" s="175"/>
      <c r="E63" s="176"/>
      <c r="F63" s="174"/>
      <c r="G63" s="174"/>
      <c r="H63" s="174"/>
      <c r="I63" s="174"/>
      <c r="J63" s="174"/>
      <c r="K63" s="174"/>
      <c r="L63" s="175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</row>
    <row r="64" spans="1:36" ht="26.25" customHeight="1" x14ac:dyDescent="0.2">
      <c r="A64" s="174"/>
      <c r="B64" s="177" t="s">
        <v>35</v>
      </c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4"/>
      <c r="O64" s="177" t="s">
        <v>33</v>
      </c>
      <c r="P64" s="177"/>
      <c r="Q64" s="177"/>
      <c r="R64" s="177"/>
      <c r="S64" s="177"/>
      <c r="T64" s="177"/>
      <c r="U64" s="174"/>
      <c r="V64" s="174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</row>
    <row r="65" spans="1:35" ht="20.100000000000001" customHeight="1" x14ac:dyDescent="0.2">
      <c r="A65" s="174"/>
      <c r="B65" s="178" t="s">
        <v>165</v>
      </c>
      <c r="C65" s="178"/>
      <c r="D65" s="178"/>
      <c r="E65" s="178"/>
      <c r="F65" s="178"/>
      <c r="G65" s="178"/>
      <c r="H65" s="178"/>
      <c r="I65" s="178"/>
      <c r="J65" s="178"/>
      <c r="K65" s="179"/>
      <c r="L65" s="180"/>
      <c r="M65" s="181"/>
      <c r="N65" s="174"/>
      <c r="O65" s="178">
        <f>'EVP SOURCE'!D14</f>
        <v>0</v>
      </c>
      <c r="P65" s="178"/>
      <c r="Q65" s="178"/>
      <c r="R65" s="178"/>
      <c r="S65" s="179"/>
      <c r="T65" s="180"/>
      <c r="U65" s="174"/>
      <c r="V65" s="174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</row>
    <row r="66" spans="1:35" ht="20.100000000000001" customHeight="1" x14ac:dyDescent="0.2">
      <c r="A66" s="174"/>
      <c r="B66" s="178" t="s">
        <v>166</v>
      </c>
      <c r="C66" s="178"/>
      <c r="D66" s="178"/>
      <c r="E66" s="178"/>
      <c r="F66" s="178"/>
      <c r="G66" s="178"/>
      <c r="H66" s="178"/>
      <c r="I66" s="178"/>
      <c r="J66" s="178"/>
      <c r="K66" s="179"/>
      <c r="L66" s="180"/>
      <c r="M66" s="181"/>
      <c r="N66" s="174"/>
      <c r="O66" s="178">
        <f>'EVP SOURCE'!D15</f>
        <v>0</v>
      </c>
      <c r="P66" s="178"/>
      <c r="Q66" s="178"/>
      <c r="R66" s="178"/>
      <c r="S66" s="179"/>
      <c r="T66" s="180"/>
      <c r="U66" s="174"/>
      <c r="V66" s="174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</row>
    <row r="67" spans="1:35" ht="20.100000000000001" customHeight="1" x14ac:dyDescent="0.2">
      <c r="A67" s="174"/>
      <c r="B67" s="178"/>
      <c r="C67" s="178"/>
      <c r="D67" s="178"/>
      <c r="E67" s="178"/>
      <c r="F67" s="178"/>
      <c r="G67" s="178"/>
      <c r="H67" s="178"/>
      <c r="I67" s="178"/>
      <c r="J67" s="178"/>
      <c r="K67" s="179"/>
      <c r="L67" s="180"/>
      <c r="M67" s="181"/>
      <c r="N67" s="174"/>
      <c r="O67" s="178">
        <f>'EVP SOURCE'!D16</f>
        <v>0</v>
      </c>
      <c r="P67" s="178"/>
      <c r="Q67" s="178"/>
      <c r="R67" s="178"/>
      <c r="S67" s="179"/>
      <c r="T67" s="180"/>
      <c r="U67" s="174"/>
      <c r="V67" s="174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</row>
    <row r="68" spans="1:35" ht="20.100000000000001" customHeight="1" x14ac:dyDescent="0.2">
      <c r="A68" s="174"/>
      <c r="B68" s="178"/>
      <c r="C68" s="178"/>
      <c r="D68" s="178"/>
      <c r="E68" s="178"/>
      <c r="F68" s="178"/>
      <c r="G68" s="178"/>
      <c r="H68" s="178"/>
      <c r="I68" s="178"/>
      <c r="J68" s="178"/>
      <c r="K68" s="179"/>
      <c r="L68" s="180"/>
      <c r="M68" s="181"/>
      <c r="N68" s="174"/>
      <c r="O68" s="178" t="s">
        <v>167</v>
      </c>
      <c r="P68" s="178"/>
      <c r="Q68" s="178"/>
      <c r="R68" s="178"/>
      <c r="S68" s="179"/>
      <c r="T68" s="180"/>
      <c r="U68" s="174"/>
      <c r="V68" s="174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</row>
    <row r="69" spans="1:35" ht="20.100000000000001" customHeight="1" x14ac:dyDescent="0.2">
      <c r="A69" s="174"/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178" t="s">
        <v>164</v>
      </c>
      <c r="P69" s="178"/>
      <c r="Q69" s="178"/>
      <c r="R69" s="178"/>
      <c r="S69" s="179"/>
      <c r="T69" s="180"/>
      <c r="U69" s="174"/>
      <c r="V69" s="174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</row>
    <row r="70" spans="1:35" ht="20.100000000000001" customHeight="1" x14ac:dyDescent="0.2">
      <c r="A70" s="174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74"/>
      <c r="P70" s="174"/>
      <c r="Q70" s="174"/>
      <c r="R70" s="174"/>
      <c r="S70" s="183"/>
      <c r="T70" s="183"/>
      <c r="U70" s="174"/>
      <c r="V70" s="174"/>
      <c r="W70" s="183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</row>
    <row r="71" spans="1:35" ht="20.100000000000001" customHeight="1" x14ac:dyDescent="0.2">
      <c r="A71" s="174"/>
      <c r="B71" s="174"/>
      <c r="C71" s="174"/>
      <c r="D71" s="175"/>
      <c r="E71" s="176"/>
      <c r="F71" s="174"/>
      <c r="G71" s="174"/>
      <c r="H71" s="174"/>
      <c r="I71" s="174"/>
      <c r="J71" s="174"/>
      <c r="K71" s="174"/>
      <c r="L71" s="174"/>
      <c r="M71" s="174"/>
      <c r="N71" s="174"/>
      <c r="O71" s="175"/>
      <c r="P71" s="174"/>
      <c r="Q71" s="174"/>
      <c r="R71" s="174"/>
      <c r="S71" s="174"/>
      <c r="T71" s="174"/>
      <c r="U71" s="174"/>
      <c r="V71" s="174"/>
      <c r="W71" s="174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1:35" x14ac:dyDescent="0.2">
      <c r="A72" s="100"/>
      <c r="B72" s="100"/>
      <c r="D72" s="99"/>
      <c r="F72" s="100"/>
      <c r="G72" s="100"/>
      <c r="H72" s="100"/>
      <c r="I72" s="99"/>
      <c r="J72" s="100"/>
      <c r="K72" s="100"/>
      <c r="L72" s="100"/>
      <c r="M72" s="100"/>
      <c r="N72" s="100"/>
      <c r="O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</row>
    <row r="73" spans="1:35" x14ac:dyDescent="0.2">
      <c r="A73" s="100"/>
      <c r="B73" s="100"/>
      <c r="D73" s="99"/>
      <c r="F73" s="100"/>
      <c r="G73" s="100"/>
      <c r="H73" s="100"/>
      <c r="I73" s="99"/>
      <c r="J73" s="100"/>
      <c r="K73" s="100"/>
      <c r="L73" s="100"/>
      <c r="M73" s="100"/>
      <c r="N73" s="100"/>
      <c r="O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</row>
    <row r="74" spans="1:35" x14ac:dyDescent="0.2">
      <c r="A74" s="100"/>
      <c r="B74" s="100"/>
      <c r="D74" s="99"/>
      <c r="F74" s="100"/>
      <c r="G74" s="100"/>
      <c r="H74" s="100"/>
      <c r="I74" s="99"/>
      <c r="J74" s="100"/>
      <c r="K74" s="100"/>
      <c r="L74" s="100"/>
      <c r="M74" s="100"/>
      <c r="N74" s="100"/>
      <c r="O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</row>
    <row r="75" spans="1:35" x14ac:dyDescent="0.2">
      <c r="A75" s="100"/>
      <c r="B75" s="100"/>
      <c r="D75" s="99"/>
      <c r="F75" s="100"/>
      <c r="G75" s="100"/>
      <c r="H75" s="100"/>
      <c r="I75" s="99"/>
      <c r="J75" s="100"/>
      <c r="K75" s="100"/>
      <c r="L75" s="100"/>
      <c r="M75" s="100"/>
      <c r="N75" s="100"/>
      <c r="O75" s="100"/>
      <c r="Q75" s="100"/>
      <c r="R75" s="100"/>
      <c r="S75" s="100"/>
      <c r="T75" s="100"/>
      <c r="U75" s="100"/>
      <c r="V75" s="100"/>
      <c r="X75" s="100"/>
      <c r="Y75" s="100"/>
      <c r="Z75" s="100"/>
      <c r="AA75" s="100"/>
      <c r="AB75" s="100"/>
    </row>
    <row r="76" spans="1:35" x14ac:dyDescent="0.2">
      <c r="A76" s="100"/>
      <c r="B76" s="100"/>
      <c r="D76" s="99"/>
      <c r="F76" s="100"/>
      <c r="G76" s="100"/>
      <c r="H76" s="100"/>
      <c r="I76" s="99"/>
      <c r="J76" s="100"/>
      <c r="K76" s="100"/>
      <c r="L76" s="100"/>
      <c r="M76" s="100"/>
      <c r="N76" s="100"/>
      <c r="O76" s="100"/>
      <c r="Q76" s="100"/>
      <c r="R76" s="100"/>
      <c r="S76" s="100"/>
      <c r="T76" s="100"/>
      <c r="U76" s="100"/>
      <c r="V76" s="100"/>
    </row>
    <row r="77" spans="1:35" x14ac:dyDescent="0.2">
      <c r="A77" s="100"/>
      <c r="B77" s="100"/>
      <c r="D77" s="99"/>
      <c r="F77" s="100"/>
      <c r="G77" s="100"/>
      <c r="H77" s="100"/>
      <c r="I77" s="99"/>
      <c r="J77" s="100"/>
      <c r="K77" s="100"/>
      <c r="L77" s="100"/>
      <c r="M77" s="100"/>
      <c r="N77" s="100"/>
      <c r="O77" s="100"/>
      <c r="Q77" s="100"/>
      <c r="R77" s="100"/>
      <c r="S77" s="100"/>
      <c r="T77" s="100"/>
      <c r="U77" s="100"/>
      <c r="V77" s="100"/>
    </row>
    <row r="78" spans="1:35" x14ac:dyDescent="0.2">
      <c r="A78" s="100"/>
      <c r="B78" s="100"/>
      <c r="D78" s="99"/>
      <c r="F78" s="100"/>
      <c r="G78" s="100"/>
      <c r="H78" s="100"/>
      <c r="I78" s="99"/>
      <c r="J78" s="100"/>
      <c r="K78" s="100"/>
      <c r="L78" s="100"/>
      <c r="M78" s="100"/>
      <c r="N78" s="100"/>
      <c r="O78" s="100"/>
      <c r="Q78" s="100"/>
      <c r="R78" s="100"/>
      <c r="S78" s="100"/>
      <c r="T78" s="100"/>
      <c r="U78" s="100"/>
      <c r="V78" s="100"/>
    </row>
    <row r="79" spans="1:35" x14ac:dyDescent="0.2">
      <c r="A79" s="100"/>
      <c r="B79" s="100"/>
      <c r="D79" s="99"/>
      <c r="F79" s="100"/>
      <c r="G79" s="100"/>
      <c r="H79" s="100"/>
      <c r="I79" s="99"/>
      <c r="J79" s="100"/>
      <c r="K79" s="100"/>
      <c r="L79" s="100"/>
      <c r="M79" s="100"/>
      <c r="N79" s="100"/>
      <c r="O79" s="100"/>
      <c r="Q79" s="100"/>
      <c r="R79" s="100"/>
      <c r="S79" s="100"/>
      <c r="T79" s="100"/>
      <c r="U79" s="100"/>
      <c r="V79" s="100"/>
    </row>
    <row r="80" spans="1:35" x14ac:dyDescent="0.2">
      <c r="A80" s="100"/>
      <c r="B80" s="100"/>
      <c r="D80" s="99"/>
      <c r="F80" s="100"/>
      <c r="G80" s="100"/>
      <c r="H80" s="100"/>
      <c r="I80" s="99"/>
      <c r="J80" s="100"/>
      <c r="K80" s="100"/>
      <c r="L80" s="100"/>
      <c r="M80" s="100"/>
      <c r="N80" s="100"/>
      <c r="O80" s="100"/>
      <c r="Q80" s="100"/>
      <c r="R80" s="100"/>
      <c r="S80" s="100"/>
      <c r="T80" s="100"/>
      <c r="U80" s="100"/>
      <c r="V80" s="100"/>
    </row>
    <row r="81" spans="1:22" x14ac:dyDescent="0.2">
      <c r="A81" s="100"/>
      <c r="B81" s="100"/>
      <c r="D81" s="99"/>
      <c r="F81" s="100"/>
      <c r="G81" s="100"/>
      <c r="H81" s="100"/>
      <c r="I81" s="99"/>
      <c r="J81" s="100"/>
      <c r="K81" s="100"/>
      <c r="L81" s="100"/>
      <c r="M81" s="100"/>
      <c r="N81" s="100"/>
      <c r="O81" s="100"/>
      <c r="Q81" s="100"/>
      <c r="R81" s="100"/>
      <c r="S81" s="100"/>
      <c r="T81" s="100"/>
      <c r="U81" s="100"/>
      <c r="V81" s="100"/>
    </row>
    <row r="82" spans="1:22" x14ac:dyDescent="0.2">
      <c r="A82" s="100"/>
      <c r="B82" s="100"/>
      <c r="D82" s="99"/>
      <c r="F82" s="100"/>
      <c r="G82" s="100"/>
      <c r="H82" s="100"/>
      <c r="I82" s="99"/>
      <c r="J82" s="100"/>
      <c r="K82" s="100"/>
      <c r="L82" s="100"/>
      <c r="M82" s="100"/>
      <c r="N82" s="100"/>
      <c r="O82" s="100"/>
      <c r="Q82" s="100"/>
      <c r="R82" s="100"/>
      <c r="S82" s="100"/>
      <c r="T82" s="100"/>
      <c r="U82" s="100"/>
      <c r="V82" s="100"/>
    </row>
    <row r="83" spans="1:22" x14ac:dyDescent="0.2">
      <c r="A83" s="100"/>
      <c r="B83" s="100"/>
      <c r="D83" s="99"/>
      <c r="F83" s="100"/>
      <c r="G83" s="100"/>
      <c r="H83" s="100"/>
      <c r="I83" s="99"/>
      <c r="J83" s="100"/>
      <c r="K83" s="100"/>
      <c r="L83" s="100"/>
      <c r="M83" s="100"/>
      <c r="N83" s="100"/>
      <c r="O83" s="100"/>
      <c r="Q83" s="100"/>
      <c r="R83" s="100"/>
      <c r="S83" s="100"/>
      <c r="T83" s="100"/>
      <c r="U83" s="100"/>
      <c r="V83" s="100"/>
    </row>
    <row r="84" spans="1:22" x14ac:dyDescent="0.2">
      <c r="A84" s="100"/>
      <c r="B84" s="100"/>
      <c r="D84" s="99"/>
      <c r="F84" s="100"/>
      <c r="G84" s="100"/>
      <c r="H84" s="100"/>
      <c r="I84" s="99"/>
      <c r="J84" s="100"/>
      <c r="K84" s="100"/>
      <c r="L84" s="100"/>
      <c r="M84" s="100"/>
      <c r="N84" s="100"/>
      <c r="O84" s="100"/>
      <c r="Q84" s="100"/>
      <c r="R84" s="100"/>
      <c r="S84" s="100"/>
      <c r="T84" s="100"/>
      <c r="U84" s="100"/>
      <c r="V84" s="100"/>
    </row>
    <row r="85" spans="1:22" x14ac:dyDescent="0.2">
      <c r="A85" s="100"/>
      <c r="B85" s="100"/>
      <c r="D85" s="99"/>
      <c r="F85" s="100"/>
      <c r="G85" s="100"/>
      <c r="H85" s="100"/>
      <c r="I85" s="99"/>
      <c r="J85" s="100"/>
      <c r="K85" s="100"/>
      <c r="L85" s="100"/>
      <c r="M85" s="100"/>
      <c r="N85" s="100"/>
      <c r="O85" s="100"/>
      <c r="Q85" s="100"/>
      <c r="R85" s="100"/>
      <c r="S85" s="100"/>
      <c r="T85" s="100"/>
      <c r="U85" s="100"/>
      <c r="V85" s="100"/>
    </row>
    <row r="86" spans="1:22" x14ac:dyDescent="0.2">
      <c r="A86" s="100"/>
    </row>
    <row r="87" spans="1:22" x14ac:dyDescent="0.2">
      <c r="A87" s="100"/>
    </row>
  </sheetData>
  <mergeCells count="59">
    <mergeCell ref="I17:V17"/>
    <mergeCell ref="A7:F7"/>
    <mergeCell ref="I7:V7"/>
    <mergeCell ref="A1:V2"/>
    <mergeCell ref="A3:V3"/>
    <mergeCell ref="A4:V4"/>
    <mergeCell ref="A5:B5"/>
    <mergeCell ref="H5:K5"/>
    <mergeCell ref="L5:N5"/>
    <mergeCell ref="O5:Q5"/>
    <mergeCell ref="K21:V21"/>
    <mergeCell ref="K22:V22"/>
    <mergeCell ref="K33:V33"/>
    <mergeCell ref="K34:V34"/>
    <mergeCell ref="K35:V35"/>
    <mergeCell ref="K26:V26"/>
    <mergeCell ref="X3:AA5"/>
    <mergeCell ref="A14:V14"/>
    <mergeCell ref="K18:V18"/>
    <mergeCell ref="K19:V19"/>
    <mergeCell ref="K20:V20"/>
    <mergeCell ref="A8:D9"/>
    <mergeCell ref="F8:F9"/>
    <mergeCell ref="I8:M8"/>
    <mergeCell ref="Q8:V11"/>
    <mergeCell ref="I9:M10"/>
    <mergeCell ref="A10:D11"/>
    <mergeCell ref="F10:F11"/>
    <mergeCell ref="I11:M11"/>
    <mergeCell ref="A15:V15"/>
    <mergeCell ref="A17:B17"/>
    <mergeCell ref="D17:F17"/>
    <mergeCell ref="K41:V41"/>
    <mergeCell ref="A12:D13"/>
    <mergeCell ref="F12:F13"/>
    <mergeCell ref="I12:N13"/>
    <mergeCell ref="O12:O13"/>
    <mergeCell ref="K40:V40"/>
    <mergeCell ref="K27:V27"/>
    <mergeCell ref="K28:V28"/>
    <mergeCell ref="K29:V29"/>
    <mergeCell ref="K30:V30"/>
    <mergeCell ref="K32:V32"/>
    <mergeCell ref="K39:V39"/>
    <mergeCell ref="K23:V23"/>
    <mergeCell ref="K25:V25"/>
    <mergeCell ref="K36:V36"/>
    <mergeCell ref="K37:V37"/>
    <mergeCell ref="K42:V42"/>
    <mergeCell ref="K43:V43"/>
    <mergeCell ref="K44:V44"/>
    <mergeCell ref="K55:R60"/>
    <mergeCell ref="B69:N69"/>
    <mergeCell ref="K51:V51"/>
    <mergeCell ref="K46:V46"/>
    <mergeCell ref="K47:V47"/>
    <mergeCell ref="K48:V48"/>
    <mergeCell ref="K49:V49"/>
    <mergeCell ref="K50:V50"/>
  </mergeCells>
  <conditionalFormatting sqref="H5:K5">
    <cfRule type="expression" dxfId="49" priority="12" stopIfTrue="1">
      <formula>AND($F$5="jusqu'au :")</formula>
    </cfRule>
  </conditionalFormatting>
  <conditionalFormatting sqref="D26">
    <cfRule type="cellIs" dxfId="48" priority="3" operator="notEqual">
      <formula>0.5</formula>
    </cfRule>
  </conditionalFormatting>
  <conditionalFormatting sqref="F47:F51 D47:D51 F40:F44 D40:D44 F33:F37 D33:D37 F26:F30 D27:D30">
    <cfRule type="cellIs" dxfId="47" priority="2" operator="notEqual">
      <formula>0.5</formula>
    </cfRule>
  </conditionalFormatting>
  <conditionalFormatting sqref="F23 D23">
    <cfRule type="cellIs" dxfId="46" priority="1" operator="notEqual">
      <formula>0.5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6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'EVP SOURCE'!$J$9:$J$10</xm:f>
          </x14:formula1>
          <xm:sqref>S5 U5</xm:sqref>
        </x14:dataValidation>
        <x14:dataValidation type="list" allowBlank="1" showInputMessage="1" showErrorMessage="1">
          <x14:formula1>
            <xm:f>'EVP SOURCE'!$J$6:$J$7</xm:f>
          </x14:formula1>
          <xm:sqref>O5:Q5</xm:sqref>
        </x14:dataValidation>
        <x14:dataValidation type="list" allowBlank="1" showInputMessage="1" showErrorMessage="1">
          <x14:formula1>
            <xm:f>'EVP SOURCE'!$J$3:$J$4</xm:f>
          </x14:formula1>
          <xm:sqref>D5</xm:sqref>
        </x14:dataValidation>
        <x14:dataValidation type="list" allowBlank="1" showInputMessage="1" showErrorMessage="1">
          <x14:formula1>
            <xm:f>'EVP SOURCE'!$B$15:$B$18</xm:f>
          </x14:formula1>
          <xm:sqref>D26:D30 F26:F30 D33:D37 F33:F37 D40:D44 F40:F44 D47:D51 F47:F51 F23 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122"/>
  <sheetViews>
    <sheetView zoomScale="90" zoomScaleNormal="90" workbookViewId="0">
      <selection sqref="A1:XFD1048576"/>
    </sheetView>
  </sheetViews>
  <sheetFormatPr baseColWidth="10" defaultColWidth="11.42578125" defaultRowHeight="14.25" x14ac:dyDescent="0.2"/>
  <cols>
    <col min="1" max="1" width="16.140625" style="139" bestFit="1" customWidth="1"/>
    <col min="2" max="2" width="10.85546875" style="139" customWidth="1"/>
    <col min="3" max="3" width="1.42578125" style="100" customWidth="1"/>
    <col min="4" max="4" width="17.7109375" style="184" customWidth="1"/>
    <col min="5" max="5" width="2.140625" style="168" customWidth="1"/>
    <col min="6" max="6" width="17.7109375" style="139" customWidth="1"/>
    <col min="7" max="7" width="2.28515625" style="139" customWidth="1"/>
    <col min="8" max="12" width="2.85546875" style="139" hidden="1" customWidth="1"/>
    <col min="13" max="13" width="2.140625" style="139" customWidth="1"/>
    <col min="14" max="14" width="1.140625" style="139" hidden="1" customWidth="1"/>
    <col min="15" max="15" width="11" style="184" customWidth="1"/>
    <col min="16" max="16" width="1.140625" style="139" customWidth="1"/>
    <col min="17" max="18" width="5.7109375" style="139" customWidth="1"/>
    <col min="19" max="19" width="9.7109375" style="139" customWidth="1"/>
    <col min="20" max="20" width="1.140625" style="139" customWidth="1"/>
    <col min="21" max="21" width="11.85546875" style="139" customWidth="1"/>
    <col min="22" max="22" width="1.42578125" style="100" customWidth="1"/>
    <col min="23" max="23" width="7.5703125" style="139" customWidth="1"/>
    <col min="24" max="24" width="10.7109375" style="139" customWidth="1"/>
    <col min="25" max="25" width="8.28515625" style="139" customWidth="1"/>
    <col min="26" max="26" width="10.7109375" style="139" customWidth="1"/>
    <col min="27" max="27" width="6.42578125" style="139" customWidth="1"/>
    <col min="28" max="28" width="1.5703125" style="139" customWidth="1"/>
    <col min="29" max="29" width="1.140625" style="139" customWidth="1"/>
    <col min="30" max="32" width="11.42578125" style="139"/>
    <col min="33" max="33" width="13.5703125" style="139" customWidth="1"/>
    <col min="34" max="16384" width="11.42578125" style="139"/>
  </cols>
  <sheetData>
    <row r="1" spans="1:39" ht="15" customHeight="1" x14ac:dyDescent="0.2">
      <c r="A1" s="354" t="s">
        <v>31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</row>
    <row r="2" spans="1:39" ht="15" customHeight="1" thickBo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 ht="21.75" customHeight="1" x14ac:dyDescent="0.2">
      <c r="A3" s="355" t="str">
        <f>+'Période 1 - Paie Janvier'!A3:V3</f>
        <v>NOM + prénom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7"/>
      <c r="AC3" s="100"/>
      <c r="AD3" s="378"/>
      <c r="AE3" s="379"/>
      <c r="AF3" s="379"/>
      <c r="AG3" s="379"/>
      <c r="AH3" s="379"/>
      <c r="AI3" s="100"/>
      <c r="AJ3" s="100"/>
      <c r="AK3" s="100"/>
      <c r="AL3" s="100"/>
      <c r="AM3" s="100"/>
    </row>
    <row r="4" spans="1:39" ht="22.5" customHeight="1" thickBot="1" x14ac:dyDescent="0.25">
      <c r="A4" s="358" t="str">
        <f>+'Période 1 - Paie Janvier'!A4:V4</f>
        <v>STRUCTURE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60"/>
      <c r="AC4" s="100"/>
      <c r="AD4" s="379"/>
      <c r="AE4" s="379"/>
      <c r="AF4" s="379"/>
      <c r="AG4" s="379"/>
      <c r="AH4" s="379"/>
      <c r="AI4" s="100"/>
      <c r="AJ4" s="100"/>
      <c r="AK4" s="100"/>
      <c r="AL4" s="100"/>
      <c r="AM4" s="100"/>
    </row>
    <row r="5" spans="1:39" ht="37.5" customHeight="1" thickBot="1" x14ac:dyDescent="0.25">
      <c r="A5" s="361" t="s">
        <v>21</v>
      </c>
      <c r="B5" s="362"/>
      <c r="C5" s="140"/>
      <c r="D5" s="138" t="s">
        <v>22</v>
      </c>
      <c r="E5" s="140"/>
      <c r="F5" s="140" t="str">
        <f>IF(D5="CDD","jusqu'au :"," ")</f>
        <v xml:space="preserve"> </v>
      </c>
      <c r="G5" s="140"/>
      <c r="H5" s="140"/>
      <c r="I5" s="140"/>
      <c r="J5" s="140"/>
      <c r="K5" s="140"/>
      <c r="L5" s="140"/>
      <c r="M5" s="140"/>
      <c r="N5" s="363"/>
      <c r="O5" s="363"/>
      <c r="P5" s="363"/>
      <c r="Q5" s="363"/>
      <c r="R5" s="362" t="s">
        <v>26</v>
      </c>
      <c r="S5" s="362"/>
      <c r="T5" s="362"/>
      <c r="U5" s="364" t="s">
        <v>29</v>
      </c>
      <c r="V5" s="364"/>
      <c r="W5" s="364"/>
      <c r="X5" s="141" t="s">
        <v>24</v>
      </c>
      <c r="Y5" s="138" t="s">
        <v>28</v>
      </c>
      <c r="Z5" s="141" t="s">
        <v>25</v>
      </c>
      <c r="AA5" s="101" t="s">
        <v>28</v>
      </c>
      <c r="AB5" s="142"/>
      <c r="AC5" s="100"/>
      <c r="AD5" s="379"/>
      <c r="AE5" s="379"/>
      <c r="AF5" s="379"/>
      <c r="AG5" s="379"/>
      <c r="AH5" s="379"/>
      <c r="AI5" s="100"/>
      <c r="AJ5" s="100"/>
      <c r="AK5" s="100"/>
      <c r="AL5" s="100"/>
      <c r="AM5" s="100"/>
    </row>
    <row r="6" spans="1:39" s="100" customFormat="1" ht="8.25" customHeight="1" thickBot="1" x14ac:dyDescent="0.25">
      <c r="A6" s="143"/>
      <c r="B6" s="143"/>
      <c r="C6" s="143"/>
      <c r="D6" s="144"/>
      <c r="E6" s="145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D6" s="185"/>
      <c r="AE6" s="185"/>
      <c r="AF6" s="185"/>
      <c r="AG6" s="185"/>
    </row>
    <row r="7" spans="1:39" ht="15" thickBot="1" x14ac:dyDescent="0.25">
      <c r="A7" s="349" t="s">
        <v>12</v>
      </c>
      <c r="B7" s="350"/>
      <c r="C7" s="350"/>
      <c r="D7" s="350"/>
      <c r="E7" s="351"/>
      <c r="F7" s="352"/>
      <c r="G7" s="147"/>
      <c r="H7" s="147"/>
      <c r="I7" s="147"/>
      <c r="J7" s="147"/>
      <c r="K7" s="147"/>
      <c r="L7" s="147"/>
      <c r="M7" s="147"/>
      <c r="N7" s="147"/>
      <c r="O7" s="349" t="s">
        <v>13</v>
      </c>
      <c r="P7" s="350"/>
      <c r="Q7" s="350"/>
      <c r="R7" s="350"/>
      <c r="S7" s="350"/>
      <c r="T7" s="350"/>
      <c r="U7" s="350"/>
      <c r="V7" s="350"/>
      <c r="W7" s="351"/>
      <c r="X7" s="351"/>
      <c r="Y7" s="351"/>
      <c r="Z7" s="351"/>
      <c r="AA7" s="351"/>
      <c r="AB7" s="353"/>
      <c r="AC7" s="100"/>
      <c r="AD7" s="185"/>
      <c r="AE7" s="185"/>
      <c r="AF7" s="185"/>
      <c r="AG7" s="185"/>
      <c r="AH7" s="100"/>
      <c r="AI7" s="100"/>
      <c r="AJ7" s="100"/>
      <c r="AK7" s="100"/>
      <c r="AL7" s="100"/>
      <c r="AM7" s="100"/>
    </row>
    <row r="8" spans="1:39" ht="30.75" customHeight="1" thickBot="1" x14ac:dyDescent="0.25">
      <c r="A8" s="377" t="s">
        <v>17</v>
      </c>
      <c r="B8" s="307"/>
      <c r="C8" s="307"/>
      <c r="D8" s="308"/>
      <c r="E8" s="148"/>
      <c r="F8" s="312">
        <v>218</v>
      </c>
      <c r="G8" s="149"/>
      <c r="H8" s="149"/>
      <c r="I8" s="149"/>
      <c r="J8" s="149"/>
      <c r="K8" s="149"/>
      <c r="L8" s="149"/>
      <c r="M8" s="149"/>
      <c r="N8" s="149"/>
      <c r="O8" s="323" t="s">
        <v>170</v>
      </c>
      <c r="P8" s="324"/>
      <c r="Q8" s="324"/>
      <c r="R8" s="324"/>
      <c r="S8" s="325"/>
      <c r="T8" s="100"/>
      <c r="U8" s="186">
        <f>SUM(K19:L57)</f>
        <v>0</v>
      </c>
      <c r="W8" s="326" t="s">
        <v>14</v>
      </c>
      <c r="X8" s="327"/>
      <c r="Y8" s="327"/>
      <c r="Z8" s="327"/>
      <c r="AA8" s="327"/>
      <c r="AB8" s="328"/>
      <c r="AC8" s="100"/>
      <c r="AD8" s="185"/>
      <c r="AE8" s="185"/>
      <c r="AF8" s="185"/>
      <c r="AG8" s="185"/>
      <c r="AH8" s="100"/>
      <c r="AI8" s="100"/>
      <c r="AJ8" s="100"/>
      <c r="AK8" s="100"/>
      <c r="AL8" s="100"/>
      <c r="AM8" s="100"/>
    </row>
    <row r="9" spans="1:39" ht="20.100000000000001" customHeight="1" thickBot="1" x14ac:dyDescent="0.25">
      <c r="A9" s="309"/>
      <c r="B9" s="310"/>
      <c r="C9" s="310"/>
      <c r="D9" s="311"/>
      <c r="E9" s="139"/>
      <c r="F9" s="313"/>
      <c r="G9" s="149"/>
      <c r="H9" s="149"/>
      <c r="I9" s="149"/>
      <c r="J9" s="149"/>
      <c r="K9" s="149"/>
      <c r="L9" s="149"/>
      <c r="M9" s="149"/>
      <c r="N9" s="149"/>
      <c r="O9" s="335" t="s">
        <v>18</v>
      </c>
      <c r="P9" s="336"/>
      <c r="Q9" s="336"/>
      <c r="R9" s="336"/>
      <c r="S9" s="389"/>
      <c r="T9" s="100"/>
      <c r="U9" s="392"/>
      <c r="W9" s="329"/>
      <c r="X9" s="330"/>
      <c r="Y9" s="330"/>
      <c r="Z9" s="330"/>
      <c r="AA9" s="330"/>
      <c r="AB9" s="331"/>
      <c r="AC9" s="100"/>
      <c r="AD9" s="185"/>
      <c r="AE9" s="185"/>
      <c r="AF9" s="185"/>
      <c r="AG9" s="185"/>
      <c r="AH9" s="100"/>
      <c r="AI9" s="100"/>
      <c r="AJ9" s="100"/>
      <c r="AK9" s="100"/>
      <c r="AL9" s="100"/>
      <c r="AM9" s="100"/>
    </row>
    <row r="10" spans="1:39" ht="20.100000000000001" customHeight="1" thickBot="1" x14ac:dyDescent="0.25">
      <c r="A10" s="306" t="s">
        <v>175</v>
      </c>
      <c r="B10" s="307"/>
      <c r="C10" s="307"/>
      <c r="D10" s="308"/>
      <c r="E10" s="152"/>
      <c r="F10" s="312">
        <v>9</v>
      </c>
      <c r="G10" s="149"/>
      <c r="H10" s="149"/>
      <c r="I10" s="149"/>
      <c r="J10" s="149"/>
      <c r="K10" s="149"/>
      <c r="L10" s="149"/>
      <c r="M10" s="149"/>
      <c r="N10" s="149"/>
      <c r="O10" s="337"/>
      <c r="P10" s="338"/>
      <c r="Q10" s="338"/>
      <c r="R10" s="338"/>
      <c r="S10" s="390"/>
      <c r="T10" s="100"/>
      <c r="U10" s="393"/>
      <c r="W10" s="332"/>
      <c r="X10" s="333"/>
      <c r="Y10" s="333"/>
      <c r="Z10" s="333"/>
      <c r="AA10" s="333"/>
      <c r="AB10" s="334"/>
      <c r="AC10" s="100"/>
      <c r="AD10" s="185"/>
      <c r="AE10" s="185"/>
      <c r="AF10" s="185"/>
      <c r="AG10" s="185"/>
      <c r="AH10" s="100"/>
      <c r="AI10" s="100"/>
      <c r="AJ10" s="100"/>
      <c r="AK10" s="100"/>
      <c r="AL10" s="100"/>
      <c r="AM10" s="100"/>
    </row>
    <row r="11" spans="1:39" ht="28.5" customHeight="1" thickBot="1" x14ac:dyDescent="0.25">
      <c r="A11" s="394"/>
      <c r="B11" s="395"/>
      <c r="C11" s="395"/>
      <c r="D11" s="396"/>
      <c r="E11" s="152"/>
      <c r="F11" s="391"/>
      <c r="G11" s="149"/>
      <c r="H11" s="149"/>
      <c r="I11" s="149"/>
      <c r="J11" s="149"/>
      <c r="K11" s="149"/>
      <c r="L11" s="149"/>
      <c r="M11" s="149"/>
      <c r="N11" s="149"/>
      <c r="O11" s="386" t="s">
        <v>171</v>
      </c>
      <c r="P11" s="387"/>
      <c r="Q11" s="387"/>
      <c r="R11" s="387"/>
      <c r="S11" s="388"/>
      <c r="T11" s="100"/>
      <c r="U11" s="153">
        <f>+F10-U8</f>
        <v>9</v>
      </c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00"/>
      <c r="AI11" s="100"/>
      <c r="AJ11" s="100"/>
      <c r="AK11" s="100"/>
      <c r="AL11" s="100"/>
      <c r="AM11" s="100"/>
    </row>
    <row r="12" spans="1:39" ht="21.75" customHeight="1" thickBot="1" x14ac:dyDescent="0.25">
      <c r="A12" s="365" t="s">
        <v>176</v>
      </c>
      <c r="B12" s="366"/>
      <c r="C12" s="366"/>
      <c r="D12" s="367"/>
      <c r="E12" s="152"/>
      <c r="F12" s="188">
        <f>+D52+F52</f>
        <v>22</v>
      </c>
      <c r="G12" s="154"/>
      <c r="H12" s="154"/>
      <c r="I12" s="154"/>
      <c r="J12" s="154"/>
      <c r="K12" s="154"/>
      <c r="L12" s="154"/>
      <c r="M12" s="154"/>
      <c r="N12" s="154"/>
      <c r="O12" s="368" t="s">
        <v>172</v>
      </c>
      <c r="P12" s="369"/>
      <c r="Q12" s="369"/>
      <c r="R12" s="369"/>
      <c r="S12" s="370"/>
      <c r="T12" s="100"/>
      <c r="U12" s="188">
        <f>+F12</f>
        <v>22</v>
      </c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00"/>
      <c r="AI12" s="100"/>
      <c r="AJ12" s="100"/>
      <c r="AK12" s="100"/>
      <c r="AL12" s="100"/>
      <c r="AM12" s="100"/>
    </row>
    <row r="13" spans="1:39" ht="23.25" customHeight="1" thickBot="1" x14ac:dyDescent="0.25">
      <c r="A13" s="365" t="s">
        <v>159</v>
      </c>
      <c r="B13" s="366"/>
      <c r="C13" s="366"/>
      <c r="D13" s="367"/>
      <c r="E13" s="152"/>
      <c r="F13" s="189">
        <f>+J52</f>
        <v>22</v>
      </c>
      <c r="G13" s="154"/>
      <c r="H13" s="154"/>
      <c r="I13" s="154"/>
      <c r="J13" s="154"/>
      <c r="K13" s="154"/>
      <c r="L13" s="154"/>
      <c r="M13" s="154"/>
      <c r="N13" s="154"/>
      <c r="O13" s="368" t="s">
        <v>173</v>
      </c>
      <c r="P13" s="369"/>
      <c r="Q13" s="369"/>
      <c r="R13" s="369"/>
      <c r="S13" s="370"/>
      <c r="T13" s="100"/>
      <c r="U13" s="189">
        <f>+F13</f>
        <v>22</v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00"/>
      <c r="AI13" s="100"/>
      <c r="AJ13" s="100"/>
      <c r="AK13" s="100"/>
      <c r="AL13" s="100"/>
      <c r="AM13" s="100"/>
    </row>
    <row r="14" spans="1:39" s="100" customFormat="1" ht="6.75" customHeight="1" thickBot="1" x14ac:dyDescent="0.25">
      <c r="A14" s="191"/>
      <c r="B14" s="192"/>
      <c r="C14" s="192"/>
      <c r="D14" s="193"/>
      <c r="E14" s="193"/>
      <c r="F14" s="194"/>
      <c r="G14" s="155"/>
      <c r="H14" s="155"/>
      <c r="I14" s="155"/>
      <c r="J14" s="155"/>
      <c r="K14" s="155"/>
      <c r="L14" s="155"/>
      <c r="M14" s="155"/>
      <c r="N14" s="155"/>
      <c r="O14" s="99"/>
      <c r="AD14" s="185"/>
      <c r="AE14" s="185"/>
      <c r="AF14" s="185"/>
      <c r="AG14" s="185"/>
    </row>
    <row r="15" spans="1:39" ht="39.75" customHeight="1" thickBot="1" x14ac:dyDescent="0.25">
      <c r="A15" s="385" t="s">
        <v>174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2"/>
      <c r="AC15" s="100"/>
      <c r="AD15" s="185"/>
      <c r="AE15" s="185"/>
      <c r="AF15" s="185"/>
      <c r="AG15" s="185"/>
      <c r="AH15" s="100"/>
      <c r="AI15" s="100"/>
      <c r="AJ15" s="100"/>
      <c r="AK15" s="100"/>
      <c r="AL15" s="100"/>
      <c r="AM15" s="100"/>
    </row>
    <row r="16" spans="1:39" s="100" customFormat="1" ht="7.5" customHeight="1" thickBot="1" x14ac:dyDescent="0.25">
      <c r="C16" s="156"/>
      <c r="D16" s="157"/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99"/>
      <c r="AD16" s="185"/>
      <c r="AE16" s="185"/>
      <c r="AF16" s="185"/>
      <c r="AG16" s="185"/>
    </row>
    <row r="17" spans="1:39" ht="26.25" customHeight="1" thickBot="1" x14ac:dyDescent="0.25">
      <c r="A17" s="343" t="s">
        <v>6</v>
      </c>
      <c r="B17" s="344"/>
      <c r="D17" s="343" t="s">
        <v>11</v>
      </c>
      <c r="E17" s="345"/>
      <c r="F17" s="344"/>
      <c r="G17" s="154"/>
      <c r="H17" s="154" t="s">
        <v>162</v>
      </c>
      <c r="I17" s="154" t="s">
        <v>162</v>
      </c>
      <c r="J17" s="154"/>
      <c r="K17" s="154" t="s">
        <v>36</v>
      </c>
      <c r="L17" s="154" t="s">
        <v>36</v>
      </c>
      <c r="M17" s="154"/>
      <c r="N17" s="154"/>
      <c r="O17" s="346" t="s">
        <v>8</v>
      </c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8"/>
      <c r="AC17" s="100"/>
      <c r="AD17" s="185"/>
      <c r="AE17" s="185"/>
      <c r="AF17" s="185"/>
      <c r="AG17" s="185"/>
      <c r="AH17" s="100"/>
      <c r="AI17" s="100"/>
      <c r="AJ17" s="100"/>
      <c r="AK17" s="100"/>
      <c r="AL17" s="100"/>
      <c r="AM17" s="100"/>
    </row>
    <row r="18" spans="1:39" s="154" customFormat="1" ht="26.25" customHeight="1" thickBot="1" x14ac:dyDescent="0.25">
      <c r="A18" s="160"/>
      <c r="B18" s="160"/>
      <c r="D18" s="96" t="s">
        <v>7</v>
      </c>
      <c r="E18" s="98"/>
      <c r="F18" s="96" t="s">
        <v>5</v>
      </c>
      <c r="O18" s="97" t="s">
        <v>15</v>
      </c>
      <c r="P18" s="98"/>
      <c r="Q18" s="300" t="s">
        <v>16</v>
      </c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2"/>
      <c r="AD18" s="185"/>
      <c r="AE18" s="185"/>
      <c r="AF18" s="185"/>
      <c r="AG18" s="185"/>
    </row>
    <row r="19" spans="1:39" ht="15" customHeight="1" x14ac:dyDescent="0.2">
      <c r="A19" s="161" t="s">
        <v>0</v>
      </c>
      <c r="B19" s="162">
        <v>45292</v>
      </c>
      <c r="D19" s="108"/>
      <c r="E19" s="109"/>
      <c r="F19" s="110"/>
      <c r="G19" s="200"/>
      <c r="H19" s="200"/>
      <c r="I19" s="200"/>
      <c r="J19" s="200"/>
      <c r="K19" s="200"/>
      <c r="L19" s="200"/>
      <c r="M19" s="200"/>
      <c r="N19" s="201"/>
      <c r="O19" s="112"/>
      <c r="P19" s="111"/>
      <c r="Q19" s="382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4"/>
      <c r="AC19" s="100"/>
      <c r="AD19" s="185"/>
      <c r="AE19" s="185"/>
      <c r="AF19" s="185"/>
      <c r="AG19" s="185"/>
      <c r="AH19" s="100"/>
      <c r="AI19" s="100"/>
      <c r="AJ19" s="100"/>
      <c r="AK19" s="100"/>
      <c r="AL19" s="100"/>
      <c r="AM19" s="100"/>
    </row>
    <row r="20" spans="1:39" ht="15" customHeight="1" x14ac:dyDescent="0.2">
      <c r="A20" s="163" t="s">
        <v>1</v>
      </c>
      <c r="B20" s="164">
        <f>B19+1</f>
        <v>45293</v>
      </c>
      <c r="D20" s="86">
        <v>0.5</v>
      </c>
      <c r="E20" s="84"/>
      <c r="F20" s="87">
        <v>0.5</v>
      </c>
      <c r="G20" s="154"/>
      <c r="H20" s="154">
        <f t="shared" ref="H20:H51" si="0">IF(D20=0.5,0.5,0)</f>
        <v>0.5</v>
      </c>
      <c r="I20" s="154">
        <f t="shared" ref="I20:I51" si="1">IF(F20=0.5,0.5,0)</f>
        <v>0.5</v>
      </c>
      <c r="J20" s="154">
        <f t="shared" ref="J20:J51" si="2">IF(I20+H20&gt;0,1,0)</f>
        <v>1</v>
      </c>
      <c r="K20" s="154">
        <f t="shared" ref="K20:K51" si="3">IF(D20="FAJ",0.5,0)</f>
        <v>0</v>
      </c>
      <c r="L20" s="154">
        <f t="shared" ref="L20:L51" si="4">IF(F20="FAJ",0.5,0)</f>
        <v>0</v>
      </c>
      <c r="M20" s="154"/>
      <c r="O20" s="8"/>
      <c r="P20" s="6"/>
      <c r="Q20" s="284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6"/>
      <c r="AC20" s="100"/>
      <c r="AD20" s="185"/>
      <c r="AE20" s="185"/>
      <c r="AF20" s="185"/>
      <c r="AG20" s="185"/>
      <c r="AH20" s="100"/>
      <c r="AI20" s="100"/>
      <c r="AJ20" s="100"/>
      <c r="AK20" s="100"/>
      <c r="AL20" s="100"/>
      <c r="AM20" s="100"/>
    </row>
    <row r="21" spans="1:39" ht="15" customHeight="1" x14ac:dyDescent="0.2">
      <c r="A21" s="163" t="s">
        <v>2</v>
      </c>
      <c r="B21" s="164">
        <f>B20+1</f>
        <v>45294</v>
      </c>
      <c r="D21" s="86">
        <v>0.5</v>
      </c>
      <c r="E21" s="84"/>
      <c r="F21" s="87">
        <v>0.5</v>
      </c>
      <c r="G21" s="154"/>
      <c r="H21" s="154">
        <f t="shared" si="0"/>
        <v>0.5</v>
      </c>
      <c r="I21" s="154">
        <f t="shared" si="1"/>
        <v>0.5</v>
      </c>
      <c r="J21" s="154">
        <f t="shared" si="2"/>
        <v>1</v>
      </c>
      <c r="K21" s="154">
        <f t="shared" si="3"/>
        <v>0</v>
      </c>
      <c r="L21" s="154">
        <f t="shared" si="4"/>
        <v>0</v>
      </c>
      <c r="M21" s="154"/>
      <c r="O21" s="8"/>
      <c r="P21" s="6"/>
      <c r="Q21" s="284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6"/>
      <c r="AC21" s="100"/>
      <c r="AD21" s="185"/>
      <c r="AE21" s="185"/>
      <c r="AF21" s="185"/>
      <c r="AG21" s="185"/>
      <c r="AH21" s="100"/>
      <c r="AI21" s="100"/>
      <c r="AJ21" s="100"/>
      <c r="AK21" s="100"/>
      <c r="AL21" s="100"/>
      <c r="AM21" s="100"/>
    </row>
    <row r="22" spans="1:39" ht="15" customHeight="1" x14ac:dyDescent="0.2">
      <c r="A22" s="163" t="s">
        <v>3</v>
      </c>
      <c r="B22" s="164">
        <f>B21+1</f>
        <v>45295</v>
      </c>
      <c r="D22" s="86">
        <v>0.5</v>
      </c>
      <c r="E22" s="84"/>
      <c r="F22" s="87">
        <v>0.5</v>
      </c>
      <c r="G22" s="154"/>
      <c r="H22" s="154">
        <f t="shared" si="0"/>
        <v>0.5</v>
      </c>
      <c r="I22" s="154">
        <f t="shared" si="1"/>
        <v>0.5</v>
      </c>
      <c r="J22" s="154">
        <f t="shared" si="2"/>
        <v>1</v>
      </c>
      <c r="K22" s="154">
        <f t="shared" si="3"/>
        <v>0</v>
      </c>
      <c r="L22" s="154">
        <f t="shared" si="4"/>
        <v>0</v>
      </c>
      <c r="M22" s="154"/>
      <c r="O22" s="8"/>
      <c r="P22" s="6"/>
      <c r="Q22" s="284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6"/>
      <c r="AC22" s="100"/>
      <c r="AD22" s="185"/>
      <c r="AE22" s="185"/>
      <c r="AF22" s="185"/>
      <c r="AG22" s="185"/>
      <c r="AH22" s="100"/>
      <c r="AI22" s="100"/>
      <c r="AJ22" s="100"/>
      <c r="AK22" s="100"/>
      <c r="AL22" s="100"/>
      <c r="AM22" s="100"/>
    </row>
    <row r="23" spans="1:39" ht="15" customHeight="1" thickBot="1" x14ac:dyDescent="0.25">
      <c r="A23" s="165" t="s">
        <v>4</v>
      </c>
      <c r="B23" s="166">
        <f>B22+1</f>
        <v>45296</v>
      </c>
      <c r="D23" s="88">
        <v>0.5</v>
      </c>
      <c r="E23" s="84"/>
      <c r="F23" s="89">
        <v>0.5</v>
      </c>
      <c r="G23" s="154"/>
      <c r="H23" s="154">
        <f t="shared" si="0"/>
        <v>0.5</v>
      </c>
      <c r="I23" s="154">
        <f t="shared" si="1"/>
        <v>0.5</v>
      </c>
      <c r="J23" s="154">
        <f t="shared" si="2"/>
        <v>1</v>
      </c>
      <c r="K23" s="154">
        <f t="shared" si="3"/>
        <v>0</v>
      </c>
      <c r="L23" s="154">
        <f t="shared" si="4"/>
        <v>0</v>
      </c>
      <c r="M23" s="154"/>
      <c r="O23" s="9"/>
      <c r="P23" s="6"/>
      <c r="Q23" s="287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9"/>
      <c r="AC23" s="100"/>
      <c r="AD23" s="185"/>
      <c r="AE23" s="185"/>
      <c r="AF23" s="185"/>
      <c r="AG23" s="185"/>
      <c r="AH23" s="100"/>
      <c r="AI23" s="100"/>
      <c r="AJ23" s="100"/>
      <c r="AK23" s="100"/>
      <c r="AL23" s="100"/>
      <c r="AM23" s="100"/>
    </row>
    <row r="24" spans="1:39" s="100" customFormat="1" ht="15" thickBot="1" x14ac:dyDescent="0.25">
      <c r="A24" s="197" t="s">
        <v>169</v>
      </c>
      <c r="B24" s="198">
        <v>45297</v>
      </c>
      <c r="C24" s="199"/>
      <c r="D24" s="113"/>
      <c r="E24" s="113"/>
      <c r="F24" s="114"/>
      <c r="G24" s="154"/>
      <c r="H24" s="154">
        <f t="shared" si="0"/>
        <v>0</v>
      </c>
      <c r="I24" s="154">
        <f t="shared" si="1"/>
        <v>0</v>
      </c>
      <c r="J24" s="154">
        <f t="shared" si="2"/>
        <v>0</v>
      </c>
      <c r="K24" s="154">
        <f t="shared" si="3"/>
        <v>0</v>
      </c>
      <c r="L24" s="154">
        <f t="shared" si="4"/>
        <v>0</v>
      </c>
      <c r="M24" s="154"/>
      <c r="O24" s="99"/>
      <c r="AD24" s="185"/>
      <c r="AE24" s="185"/>
      <c r="AF24" s="185"/>
      <c r="AG24" s="185"/>
    </row>
    <row r="25" spans="1:39" s="154" customFormat="1" ht="26.25" customHeight="1" thickBot="1" x14ac:dyDescent="0.25">
      <c r="A25" s="160"/>
      <c r="B25" s="160"/>
      <c r="D25" s="96" t="s">
        <v>7</v>
      </c>
      <c r="E25" s="98"/>
      <c r="F25" s="96" t="s">
        <v>5</v>
      </c>
      <c r="H25" s="154">
        <f t="shared" si="0"/>
        <v>0</v>
      </c>
      <c r="I25" s="154">
        <f t="shared" si="1"/>
        <v>0</v>
      </c>
      <c r="J25" s="154">
        <f t="shared" si="2"/>
        <v>0</v>
      </c>
      <c r="K25" s="154">
        <f t="shared" si="3"/>
        <v>0</v>
      </c>
      <c r="L25" s="154">
        <f t="shared" si="4"/>
        <v>0</v>
      </c>
      <c r="O25" s="97" t="s">
        <v>15</v>
      </c>
      <c r="P25" s="98"/>
      <c r="Q25" s="300" t="s">
        <v>16</v>
      </c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2"/>
      <c r="AD25" s="185"/>
      <c r="AE25" s="185"/>
      <c r="AF25" s="185"/>
      <c r="AG25" s="185"/>
    </row>
    <row r="26" spans="1:39" ht="15" customHeight="1" x14ac:dyDescent="0.2">
      <c r="A26" s="161" t="s">
        <v>0</v>
      </c>
      <c r="B26" s="162">
        <f>B23+3</f>
        <v>45299</v>
      </c>
      <c r="D26" s="83">
        <v>0.5</v>
      </c>
      <c r="E26" s="84"/>
      <c r="F26" s="85">
        <v>0.5</v>
      </c>
      <c r="G26" s="154"/>
      <c r="H26" s="154">
        <f t="shared" si="0"/>
        <v>0.5</v>
      </c>
      <c r="I26" s="154">
        <f t="shared" si="1"/>
        <v>0.5</v>
      </c>
      <c r="J26" s="154">
        <f t="shared" si="2"/>
        <v>1</v>
      </c>
      <c r="K26" s="154">
        <f t="shared" si="3"/>
        <v>0</v>
      </c>
      <c r="L26" s="154">
        <f t="shared" si="4"/>
        <v>0</v>
      </c>
      <c r="M26" s="154"/>
      <c r="O26" s="7"/>
      <c r="P26" s="6"/>
      <c r="Q26" s="303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5"/>
      <c r="AC26" s="100"/>
      <c r="AD26" s="185"/>
      <c r="AE26" s="185"/>
      <c r="AF26" s="185"/>
      <c r="AG26" s="185"/>
      <c r="AH26" s="100"/>
      <c r="AI26" s="100"/>
      <c r="AJ26" s="100"/>
      <c r="AK26" s="100"/>
      <c r="AL26" s="100"/>
      <c r="AM26" s="100"/>
    </row>
    <row r="27" spans="1:39" ht="15" customHeight="1" x14ac:dyDescent="0.2">
      <c r="A27" s="163" t="s">
        <v>1</v>
      </c>
      <c r="B27" s="164">
        <f>B26+1</f>
        <v>45300</v>
      </c>
      <c r="D27" s="90">
        <v>0.5</v>
      </c>
      <c r="E27" s="84"/>
      <c r="F27" s="87">
        <v>0.5</v>
      </c>
      <c r="G27" s="154"/>
      <c r="H27" s="154">
        <f t="shared" si="0"/>
        <v>0.5</v>
      </c>
      <c r="I27" s="154">
        <f t="shared" si="1"/>
        <v>0.5</v>
      </c>
      <c r="J27" s="154">
        <f t="shared" si="2"/>
        <v>1</v>
      </c>
      <c r="K27" s="154">
        <f t="shared" si="3"/>
        <v>0</v>
      </c>
      <c r="L27" s="154">
        <f t="shared" si="4"/>
        <v>0</v>
      </c>
      <c r="M27" s="154"/>
      <c r="O27" s="8"/>
      <c r="P27" s="6"/>
      <c r="Q27" s="284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6"/>
      <c r="AC27" s="100"/>
      <c r="AD27" s="185"/>
      <c r="AE27" s="185"/>
      <c r="AF27" s="185"/>
      <c r="AG27" s="185"/>
      <c r="AH27" s="100"/>
      <c r="AI27" s="100"/>
      <c r="AJ27" s="100"/>
      <c r="AK27" s="100"/>
      <c r="AL27" s="100"/>
      <c r="AM27" s="100"/>
    </row>
    <row r="28" spans="1:39" ht="15" customHeight="1" x14ac:dyDescent="0.2">
      <c r="A28" s="163" t="s">
        <v>2</v>
      </c>
      <c r="B28" s="164">
        <f>B27+1</f>
        <v>45301</v>
      </c>
      <c r="D28" s="86">
        <v>0.5</v>
      </c>
      <c r="E28" s="84"/>
      <c r="F28" s="87">
        <v>0.5</v>
      </c>
      <c r="G28" s="154"/>
      <c r="H28" s="154">
        <f t="shared" si="0"/>
        <v>0.5</v>
      </c>
      <c r="I28" s="154">
        <f t="shared" si="1"/>
        <v>0.5</v>
      </c>
      <c r="J28" s="154">
        <f t="shared" si="2"/>
        <v>1</v>
      </c>
      <c r="K28" s="154">
        <f t="shared" si="3"/>
        <v>0</v>
      </c>
      <c r="L28" s="154">
        <f t="shared" si="4"/>
        <v>0</v>
      </c>
      <c r="M28" s="154"/>
      <c r="O28" s="8"/>
      <c r="P28" s="6"/>
      <c r="Q28" s="284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6"/>
      <c r="AC28" s="100"/>
      <c r="AD28" s="185"/>
      <c r="AE28" s="185"/>
      <c r="AF28" s="185"/>
      <c r="AG28" s="185"/>
      <c r="AH28" s="100"/>
      <c r="AI28" s="100"/>
      <c r="AJ28" s="100"/>
      <c r="AK28" s="100"/>
      <c r="AL28" s="100"/>
      <c r="AM28" s="100"/>
    </row>
    <row r="29" spans="1:39" ht="15" customHeight="1" x14ac:dyDescent="0.2">
      <c r="A29" s="163" t="s">
        <v>3</v>
      </c>
      <c r="B29" s="164">
        <f>B28+1</f>
        <v>45302</v>
      </c>
      <c r="D29" s="86">
        <v>0.5</v>
      </c>
      <c r="E29" s="84"/>
      <c r="F29" s="87">
        <v>0.5</v>
      </c>
      <c r="G29" s="154"/>
      <c r="H29" s="154">
        <f t="shared" si="0"/>
        <v>0.5</v>
      </c>
      <c r="I29" s="154">
        <f t="shared" si="1"/>
        <v>0.5</v>
      </c>
      <c r="J29" s="154">
        <f t="shared" si="2"/>
        <v>1</v>
      </c>
      <c r="K29" s="154">
        <f t="shared" si="3"/>
        <v>0</v>
      </c>
      <c r="L29" s="154">
        <f t="shared" si="4"/>
        <v>0</v>
      </c>
      <c r="M29" s="154"/>
      <c r="O29" s="8"/>
      <c r="P29" s="6"/>
      <c r="Q29" s="284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6"/>
      <c r="AC29" s="100"/>
      <c r="AD29" s="185"/>
      <c r="AE29" s="185"/>
      <c r="AF29" s="185"/>
      <c r="AG29" s="185"/>
      <c r="AH29" s="100"/>
      <c r="AI29" s="100"/>
      <c r="AJ29" s="100"/>
      <c r="AK29" s="100"/>
      <c r="AL29" s="100"/>
      <c r="AM29" s="100"/>
    </row>
    <row r="30" spans="1:39" ht="15" customHeight="1" thickBot="1" x14ac:dyDescent="0.25">
      <c r="A30" s="165" t="s">
        <v>4</v>
      </c>
      <c r="B30" s="166">
        <f>B29+1</f>
        <v>45303</v>
      </c>
      <c r="D30" s="88">
        <v>0.5</v>
      </c>
      <c r="E30" s="84"/>
      <c r="F30" s="89">
        <v>0.5</v>
      </c>
      <c r="G30" s="154"/>
      <c r="H30" s="154">
        <f t="shared" si="0"/>
        <v>0.5</v>
      </c>
      <c r="I30" s="154">
        <f t="shared" si="1"/>
        <v>0.5</v>
      </c>
      <c r="J30" s="154">
        <f t="shared" si="2"/>
        <v>1</v>
      </c>
      <c r="K30" s="154">
        <f t="shared" si="3"/>
        <v>0</v>
      </c>
      <c r="L30" s="154">
        <f t="shared" si="4"/>
        <v>0</v>
      </c>
      <c r="M30" s="154"/>
      <c r="O30" s="9"/>
      <c r="P30" s="6"/>
      <c r="Q30" s="287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9"/>
      <c r="AC30" s="100"/>
      <c r="AD30" s="185"/>
      <c r="AE30" s="185"/>
      <c r="AF30" s="185"/>
      <c r="AG30" s="185"/>
      <c r="AH30" s="100"/>
      <c r="AI30" s="100"/>
      <c r="AJ30" s="100"/>
      <c r="AK30" s="100"/>
      <c r="AL30" s="100"/>
      <c r="AM30" s="100"/>
    </row>
    <row r="31" spans="1:39" s="100" customFormat="1" ht="15.75" customHeight="1" thickBot="1" x14ac:dyDescent="0.25">
      <c r="A31" s="197" t="s">
        <v>169</v>
      </c>
      <c r="B31" s="198">
        <f>B24+7</f>
        <v>45304</v>
      </c>
      <c r="C31" s="199"/>
      <c r="D31" s="115"/>
      <c r="E31" s="115"/>
      <c r="F31" s="114"/>
      <c r="G31" s="154"/>
      <c r="H31" s="154">
        <f t="shared" si="0"/>
        <v>0</v>
      </c>
      <c r="I31" s="154">
        <f t="shared" si="1"/>
        <v>0</v>
      </c>
      <c r="J31" s="154">
        <f t="shared" si="2"/>
        <v>0</v>
      </c>
      <c r="K31" s="154">
        <f t="shared" si="3"/>
        <v>0</v>
      </c>
      <c r="L31" s="154">
        <f t="shared" si="4"/>
        <v>0</v>
      </c>
      <c r="M31" s="154"/>
      <c r="O31" s="99"/>
    </row>
    <row r="32" spans="1:39" s="154" customFormat="1" ht="26.25" customHeight="1" thickBot="1" x14ac:dyDescent="0.25">
      <c r="A32" s="160"/>
      <c r="B32" s="160"/>
      <c r="D32" s="96" t="s">
        <v>7</v>
      </c>
      <c r="E32" s="98"/>
      <c r="F32" s="96" t="s">
        <v>5</v>
      </c>
      <c r="H32" s="154">
        <f t="shared" si="0"/>
        <v>0</v>
      </c>
      <c r="I32" s="154">
        <f t="shared" si="1"/>
        <v>0</v>
      </c>
      <c r="J32" s="154">
        <f t="shared" si="2"/>
        <v>0</v>
      </c>
      <c r="K32" s="154">
        <f t="shared" si="3"/>
        <v>0</v>
      </c>
      <c r="L32" s="154">
        <f t="shared" si="4"/>
        <v>0</v>
      </c>
      <c r="O32" s="97" t="s">
        <v>15</v>
      </c>
      <c r="P32" s="98"/>
      <c r="Q32" s="300" t="s">
        <v>16</v>
      </c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2"/>
    </row>
    <row r="33" spans="1:39" ht="15" customHeight="1" x14ac:dyDescent="0.2">
      <c r="A33" s="161" t="s">
        <v>0</v>
      </c>
      <c r="B33" s="162">
        <f>B30+3</f>
        <v>45306</v>
      </c>
      <c r="D33" s="83">
        <v>0.5</v>
      </c>
      <c r="E33" s="84"/>
      <c r="F33" s="85">
        <v>0.5</v>
      </c>
      <c r="G33" s="154"/>
      <c r="H33" s="154">
        <f t="shared" si="0"/>
        <v>0.5</v>
      </c>
      <c r="I33" s="154">
        <f t="shared" si="1"/>
        <v>0.5</v>
      </c>
      <c r="J33" s="154">
        <f t="shared" si="2"/>
        <v>1</v>
      </c>
      <c r="K33" s="154">
        <f t="shared" si="3"/>
        <v>0</v>
      </c>
      <c r="L33" s="154">
        <f t="shared" si="4"/>
        <v>0</v>
      </c>
      <c r="M33" s="154"/>
      <c r="O33" s="7"/>
      <c r="P33" s="6"/>
      <c r="Q33" s="303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5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</row>
    <row r="34" spans="1:39" ht="15" customHeight="1" x14ac:dyDescent="0.2">
      <c r="A34" s="163" t="s">
        <v>1</v>
      </c>
      <c r="B34" s="164">
        <f>B33+1</f>
        <v>45307</v>
      </c>
      <c r="D34" s="86">
        <v>0.5</v>
      </c>
      <c r="E34" s="84"/>
      <c r="F34" s="87">
        <v>0.5</v>
      </c>
      <c r="G34" s="154"/>
      <c r="H34" s="154">
        <f t="shared" si="0"/>
        <v>0.5</v>
      </c>
      <c r="I34" s="154">
        <f t="shared" si="1"/>
        <v>0.5</v>
      </c>
      <c r="J34" s="154">
        <f t="shared" si="2"/>
        <v>1</v>
      </c>
      <c r="K34" s="154">
        <f t="shared" si="3"/>
        <v>0</v>
      </c>
      <c r="L34" s="154">
        <f t="shared" si="4"/>
        <v>0</v>
      </c>
      <c r="M34" s="154"/>
      <c r="O34" s="8"/>
      <c r="P34" s="6"/>
      <c r="Q34" s="284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6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spans="1:39" ht="15" customHeight="1" x14ac:dyDescent="0.2">
      <c r="A35" s="163" t="s">
        <v>2</v>
      </c>
      <c r="B35" s="164">
        <f>B34+1</f>
        <v>45308</v>
      </c>
      <c r="D35" s="86">
        <v>0.5</v>
      </c>
      <c r="E35" s="84"/>
      <c r="F35" s="87">
        <v>0.5</v>
      </c>
      <c r="G35" s="154"/>
      <c r="H35" s="154">
        <f t="shared" si="0"/>
        <v>0.5</v>
      </c>
      <c r="I35" s="154">
        <f t="shared" si="1"/>
        <v>0.5</v>
      </c>
      <c r="J35" s="154">
        <f t="shared" si="2"/>
        <v>1</v>
      </c>
      <c r="K35" s="154">
        <f t="shared" si="3"/>
        <v>0</v>
      </c>
      <c r="L35" s="154">
        <f t="shared" si="4"/>
        <v>0</v>
      </c>
      <c r="M35" s="154"/>
      <c r="O35" s="8"/>
      <c r="P35" s="6"/>
      <c r="Q35" s="284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6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spans="1:39" ht="15" customHeight="1" x14ac:dyDescent="0.2">
      <c r="A36" s="163" t="s">
        <v>3</v>
      </c>
      <c r="B36" s="164">
        <f>B35+1</f>
        <v>45309</v>
      </c>
      <c r="D36" s="86">
        <v>0.5</v>
      </c>
      <c r="E36" s="84"/>
      <c r="F36" s="87">
        <v>0.5</v>
      </c>
      <c r="G36" s="154"/>
      <c r="H36" s="154">
        <f t="shared" si="0"/>
        <v>0.5</v>
      </c>
      <c r="I36" s="154">
        <f t="shared" si="1"/>
        <v>0.5</v>
      </c>
      <c r="J36" s="154">
        <f t="shared" si="2"/>
        <v>1</v>
      </c>
      <c r="K36" s="154">
        <f t="shared" si="3"/>
        <v>0</v>
      </c>
      <c r="L36" s="154">
        <f t="shared" si="4"/>
        <v>0</v>
      </c>
      <c r="M36" s="154"/>
      <c r="O36" s="8"/>
      <c r="P36" s="6"/>
      <c r="Q36" s="284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6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spans="1:39" ht="15" customHeight="1" thickBot="1" x14ac:dyDescent="0.25">
      <c r="A37" s="165" t="s">
        <v>4</v>
      </c>
      <c r="B37" s="166">
        <f>B36+1</f>
        <v>45310</v>
      </c>
      <c r="D37" s="88">
        <v>0.5</v>
      </c>
      <c r="E37" s="84"/>
      <c r="F37" s="89">
        <v>0.5</v>
      </c>
      <c r="G37" s="154"/>
      <c r="H37" s="154">
        <f t="shared" si="0"/>
        <v>0.5</v>
      </c>
      <c r="I37" s="154">
        <f t="shared" si="1"/>
        <v>0.5</v>
      </c>
      <c r="J37" s="154">
        <f t="shared" si="2"/>
        <v>1</v>
      </c>
      <c r="K37" s="154">
        <f t="shared" si="3"/>
        <v>0</v>
      </c>
      <c r="L37" s="154">
        <f t="shared" si="4"/>
        <v>0</v>
      </c>
      <c r="M37" s="154"/>
      <c r="O37" s="9"/>
      <c r="P37" s="6"/>
      <c r="Q37" s="287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9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1:39" s="100" customFormat="1" ht="15" thickBot="1" x14ac:dyDescent="0.25">
      <c r="A38" s="197" t="s">
        <v>169</v>
      </c>
      <c r="B38" s="198">
        <f>B37+1</f>
        <v>45311</v>
      </c>
      <c r="C38" s="199"/>
      <c r="D38" s="113"/>
      <c r="E38" s="113"/>
      <c r="F38" s="114"/>
      <c r="G38" s="154"/>
      <c r="H38" s="154">
        <f t="shared" si="0"/>
        <v>0</v>
      </c>
      <c r="I38" s="154">
        <f t="shared" si="1"/>
        <v>0</v>
      </c>
      <c r="J38" s="154">
        <f t="shared" si="2"/>
        <v>0</v>
      </c>
      <c r="K38" s="154">
        <f t="shared" si="3"/>
        <v>0</v>
      </c>
      <c r="L38" s="154">
        <f t="shared" si="4"/>
        <v>0</v>
      </c>
      <c r="M38" s="154"/>
      <c r="O38" s="99"/>
    </row>
    <row r="39" spans="1:39" s="154" customFormat="1" ht="26.25" customHeight="1" thickBot="1" x14ac:dyDescent="0.25">
      <c r="A39" s="160"/>
      <c r="B39" s="160"/>
      <c r="D39" s="96" t="s">
        <v>7</v>
      </c>
      <c r="E39" s="98"/>
      <c r="F39" s="96" t="s">
        <v>5</v>
      </c>
      <c r="H39" s="154">
        <f t="shared" si="0"/>
        <v>0</v>
      </c>
      <c r="I39" s="154">
        <f t="shared" si="1"/>
        <v>0</v>
      </c>
      <c r="J39" s="154">
        <f t="shared" si="2"/>
        <v>0</v>
      </c>
      <c r="K39" s="154">
        <f t="shared" si="3"/>
        <v>0</v>
      </c>
      <c r="L39" s="154">
        <f t="shared" si="4"/>
        <v>0</v>
      </c>
      <c r="O39" s="97" t="s">
        <v>15</v>
      </c>
      <c r="P39" s="98"/>
      <c r="Q39" s="300" t="s">
        <v>16</v>
      </c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2"/>
    </row>
    <row r="40" spans="1:39" ht="15" customHeight="1" x14ac:dyDescent="0.2">
      <c r="A40" s="161" t="s">
        <v>0</v>
      </c>
      <c r="B40" s="162">
        <f>B37+3</f>
        <v>45313</v>
      </c>
      <c r="D40" s="83">
        <v>0.5</v>
      </c>
      <c r="E40" s="84"/>
      <c r="F40" s="85">
        <v>0.5</v>
      </c>
      <c r="G40" s="154"/>
      <c r="H40" s="154">
        <f t="shared" si="0"/>
        <v>0.5</v>
      </c>
      <c r="I40" s="154">
        <f t="shared" si="1"/>
        <v>0.5</v>
      </c>
      <c r="J40" s="154">
        <f t="shared" si="2"/>
        <v>1</v>
      </c>
      <c r="K40" s="154">
        <f t="shared" si="3"/>
        <v>0</v>
      </c>
      <c r="L40" s="154">
        <f t="shared" si="4"/>
        <v>0</v>
      </c>
      <c r="M40" s="154"/>
      <c r="O40" s="7"/>
      <c r="P40" s="6"/>
      <c r="Q40" s="303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5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</row>
    <row r="41" spans="1:39" ht="15" customHeight="1" x14ac:dyDescent="0.2">
      <c r="A41" s="163" t="s">
        <v>1</v>
      </c>
      <c r="B41" s="164">
        <f>B40+1</f>
        <v>45314</v>
      </c>
      <c r="D41" s="86">
        <v>0.5</v>
      </c>
      <c r="E41" s="84"/>
      <c r="F41" s="87">
        <v>0.5</v>
      </c>
      <c r="G41" s="154"/>
      <c r="H41" s="154">
        <f t="shared" si="0"/>
        <v>0.5</v>
      </c>
      <c r="I41" s="154">
        <f t="shared" si="1"/>
        <v>0.5</v>
      </c>
      <c r="J41" s="154">
        <f t="shared" si="2"/>
        <v>1</v>
      </c>
      <c r="K41" s="154">
        <f t="shared" si="3"/>
        <v>0</v>
      </c>
      <c r="L41" s="154">
        <f t="shared" si="4"/>
        <v>0</v>
      </c>
      <c r="M41" s="154"/>
      <c r="O41" s="8"/>
      <c r="P41" s="6"/>
      <c r="Q41" s="284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6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</row>
    <row r="42" spans="1:39" ht="15" customHeight="1" x14ac:dyDescent="0.2">
      <c r="A42" s="163" t="s">
        <v>2</v>
      </c>
      <c r="B42" s="164">
        <f>B41+1</f>
        <v>45315</v>
      </c>
      <c r="D42" s="86">
        <v>0.5</v>
      </c>
      <c r="E42" s="84"/>
      <c r="F42" s="87">
        <v>0.5</v>
      </c>
      <c r="G42" s="154"/>
      <c r="H42" s="154">
        <f t="shared" si="0"/>
        <v>0.5</v>
      </c>
      <c r="I42" s="154">
        <f t="shared" si="1"/>
        <v>0.5</v>
      </c>
      <c r="J42" s="154">
        <f t="shared" si="2"/>
        <v>1</v>
      </c>
      <c r="K42" s="154">
        <f t="shared" si="3"/>
        <v>0</v>
      </c>
      <c r="L42" s="154">
        <f t="shared" si="4"/>
        <v>0</v>
      </c>
      <c r="M42" s="154"/>
      <c r="O42" s="8"/>
      <c r="P42" s="6"/>
      <c r="Q42" s="284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6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</row>
    <row r="43" spans="1:39" ht="15" customHeight="1" x14ac:dyDescent="0.2">
      <c r="A43" s="163" t="s">
        <v>3</v>
      </c>
      <c r="B43" s="164">
        <f>B42+1</f>
        <v>45316</v>
      </c>
      <c r="D43" s="86">
        <v>0.5</v>
      </c>
      <c r="E43" s="84"/>
      <c r="F43" s="87">
        <v>0.5</v>
      </c>
      <c r="G43" s="154"/>
      <c r="H43" s="154">
        <f t="shared" si="0"/>
        <v>0.5</v>
      </c>
      <c r="I43" s="154">
        <f t="shared" si="1"/>
        <v>0.5</v>
      </c>
      <c r="J43" s="154">
        <f t="shared" si="2"/>
        <v>1</v>
      </c>
      <c r="K43" s="154">
        <f t="shared" si="3"/>
        <v>0</v>
      </c>
      <c r="L43" s="154">
        <f t="shared" si="4"/>
        <v>0</v>
      </c>
      <c r="M43" s="154"/>
      <c r="O43" s="8"/>
      <c r="P43" s="6"/>
      <c r="Q43" s="284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6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1:39" ht="15" customHeight="1" thickBot="1" x14ac:dyDescent="0.25">
      <c r="A44" s="165" t="s">
        <v>4</v>
      </c>
      <c r="B44" s="166">
        <f>B43+1</f>
        <v>45317</v>
      </c>
      <c r="D44" s="88">
        <v>0.5</v>
      </c>
      <c r="E44" s="84"/>
      <c r="F44" s="89">
        <v>0.5</v>
      </c>
      <c r="G44" s="154"/>
      <c r="H44" s="154">
        <f t="shared" si="0"/>
        <v>0.5</v>
      </c>
      <c r="I44" s="154">
        <f t="shared" si="1"/>
        <v>0.5</v>
      </c>
      <c r="J44" s="154">
        <f t="shared" si="2"/>
        <v>1</v>
      </c>
      <c r="K44" s="154">
        <f t="shared" si="3"/>
        <v>0</v>
      </c>
      <c r="L44" s="154">
        <f t="shared" si="4"/>
        <v>0</v>
      </c>
      <c r="M44" s="154"/>
      <c r="O44" s="9"/>
      <c r="P44" s="6"/>
      <c r="Q44" s="287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9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1:39" s="100" customFormat="1" ht="15" thickBot="1" x14ac:dyDescent="0.25">
      <c r="A45" s="197" t="s">
        <v>169</v>
      </c>
      <c r="B45" s="198">
        <f>B44+1</f>
        <v>45318</v>
      </c>
      <c r="C45" s="199"/>
      <c r="D45" s="113"/>
      <c r="E45" s="113"/>
      <c r="F45" s="114"/>
      <c r="G45" s="154"/>
      <c r="H45" s="154">
        <f t="shared" si="0"/>
        <v>0</v>
      </c>
      <c r="I45" s="154">
        <f t="shared" si="1"/>
        <v>0</v>
      </c>
      <c r="J45" s="154">
        <f t="shared" si="2"/>
        <v>0</v>
      </c>
      <c r="K45" s="154">
        <f t="shared" si="3"/>
        <v>0</v>
      </c>
      <c r="L45" s="154">
        <f t="shared" si="4"/>
        <v>0</v>
      </c>
      <c r="M45" s="154"/>
      <c r="O45" s="99"/>
    </row>
    <row r="46" spans="1:39" s="154" customFormat="1" ht="26.25" customHeight="1" thickBot="1" x14ac:dyDescent="0.25">
      <c r="A46" s="160"/>
      <c r="B46" s="160"/>
      <c r="D46" s="96" t="s">
        <v>7</v>
      </c>
      <c r="E46" s="98"/>
      <c r="F46" s="96" t="s">
        <v>5</v>
      </c>
      <c r="H46" s="154">
        <f t="shared" si="0"/>
        <v>0</v>
      </c>
      <c r="I46" s="154">
        <f t="shared" si="1"/>
        <v>0</v>
      </c>
      <c r="J46" s="154">
        <f t="shared" si="2"/>
        <v>0</v>
      </c>
      <c r="K46" s="154">
        <f t="shared" si="3"/>
        <v>0</v>
      </c>
      <c r="L46" s="154">
        <f t="shared" si="4"/>
        <v>0</v>
      </c>
      <c r="O46" s="97" t="s">
        <v>15</v>
      </c>
      <c r="P46" s="98"/>
      <c r="Q46" s="300" t="s">
        <v>16</v>
      </c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2"/>
    </row>
    <row r="47" spans="1:39" ht="15" customHeight="1" thickBot="1" x14ac:dyDescent="0.25">
      <c r="A47" s="161" t="s">
        <v>0</v>
      </c>
      <c r="B47" s="162">
        <f>B44+3</f>
        <v>45320</v>
      </c>
      <c r="D47" s="83">
        <v>0.5</v>
      </c>
      <c r="E47" s="84"/>
      <c r="F47" s="85">
        <v>0.5</v>
      </c>
      <c r="G47" s="154"/>
      <c r="H47" s="154">
        <f t="shared" si="0"/>
        <v>0.5</v>
      </c>
      <c r="I47" s="154">
        <f t="shared" si="1"/>
        <v>0.5</v>
      </c>
      <c r="J47" s="154">
        <f t="shared" si="2"/>
        <v>1</v>
      </c>
      <c r="K47" s="154">
        <f t="shared" si="3"/>
        <v>0</v>
      </c>
      <c r="L47" s="154">
        <f t="shared" si="4"/>
        <v>0</v>
      </c>
      <c r="M47" s="154"/>
      <c r="O47" s="7"/>
      <c r="P47" s="6"/>
      <c r="Q47" s="303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5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</row>
    <row r="48" spans="1:39" ht="15" customHeight="1" thickBot="1" x14ac:dyDescent="0.25">
      <c r="A48" s="163" t="s">
        <v>1</v>
      </c>
      <c r="B48" s="162">
        <f>B47+1</f>
        <v>45321</v>
      </c>
      <c r="D48" s="83">
        <v>0.5</v>
      </c>
      <c r="E48" s="84"/>
      <c r="F48" s="85">
        <v>0.5</v>
      </c>
      <c r="G48" s="154"/>
      <c r="H48" s="154">
        <f t="shared" si="0"/>
        <v>0.5</v>
      </c>
      <c r="I48" s="154">
        <f t="shared" si="1"/>
        <v>0.5</v>
      </c>
      <c r="J48" s="154">
        <f t="shared" si="2"/>
        <v>1</v>
      </c>
      <c r="K48" s="154">
        <f t="shared" si="3"/>
        <v>0</v>
      </c>
      <c r="L48" s="154">
        <f t="shared" si="4"/>
        <v>0</v>
      </c>
      <c r="M48" s="154"/>
      <c r="O48" s="7"/>
      <c r="P48" s="6"/>
      <c r="Q48" s="303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5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</row>
    <row r="49" spans="1:39" ht="15" customHeight="1" x14ac:dyDescent="0.2">
      <c r="A49" s="163" t="s">
        <v>2</v>
      </c>
      <c r="B49" s="162">
        <f>B48+1</f>
        <v>45322</v>
      </c>
      <c r="D49" s="83">
        <v>0.5</v>
      </c>
      <c r="E49" s="84"/>
      <c r="F49" s="85">
        <v>0.5</v>
      </c>
      <c r="G49" s="154"/>
      <c r="H49" s="154">
        <f t="shared" si="0"/>
        <v>0.5</v>
      </c>
      <c r="I49" s="154">
        <f t="shared" si="1"/>
        <v>0.5</v>
      </c>
      <c r="J49" s="154">
        <f t="shared" si="2"/>
        <v>1</v>
      </c>
      <c r="K49" s="154">
        <f t="shared" si="3"/>
        <v>0</v>
      </c>
      <c r="L49" s="154">
        <f t="shared" si="4"/>
        <v>0</v>
      </c>
      <c r="M49" s="154"/>
      <c r="N49" s="232"/>
      <c r="O49" s="7"/>
      <c r="P49" s="6"/>
      <c r="Q49" s="303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5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</row>
    <row r="50" spans="1:39" ht="15" customHeight="1" x14ac:dyDescent="0.2">
      <c r="A50" s="233"/>
      <c r="B50" s="234"/>
      <c r="C50" s="232"/>
      <c r="D50" s="91"/>
      <c r="E50" s="92"/>
      <c r="F50" s="93"/>
      <c r="G50" s="243"/>
      <c r="H50" s="154">
        <f t="shared" si="0"/>
        <v>0</v>
      </c>
      <c r="I50" s="154">
        <f t="shared" si="1"/>
        <v>0</v>
      </c>
      <c r="J50" s="154">
        <f t="shared" si="2"/>
        <v>0</v>
      </c>
      <c r="K50" s="154">
        <f t="shared" si="3"/>
        <v>0</v>
      </c>
      <c r="L50" s="154">
        <f t="shared" si="4"/>
        <v>0</v>
      </c>
      <c r="M50" s="154"/>
      <c r="N50" s="232"/>
      <c r="O50" s="73"/>
      <c r="P50" s="68"/>
      <c r="Q50" s="374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6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  <row r="51" spans="1:39" ht="15" customHeight="1" thickBot="1" x14ac:dyDescent="0.25">
      <c r="A51" s="235"/>
      <c r="B51" s="236"/>
      <c r="C51" s="232"/>
      <c r="D51" s="94"/>
      <c r="E51" s="92"/>
      <c r="F51" s="95"/>
      <c r="G51" s="243"/>
      <c r="H51" s="154">
        <f t="shared" si="0"/>
        <v>0</v>
      </c>
      <c r="I51" s="154">
        <f t="shared" si="1"/>
        <v>0</v>
      </c>
      <c r="J51" s="154">
        <f t="shared" si="2"/>
        <v>0</v>
      </c>
      <c r="K51" s="154">
        <f t="shared" si="3"/>
        <v>0</v>
      </c>
      <c r="L51" s="154">
        <f t="shared" si="4"/>
        <v>0</v>
      </c>
      <c r="M51" s="154"/>
      <c r="N51" s="232"/>
      <c r="O51" s="70"/>
      <c r="P51" s="68"/>
      <c r="Q51" s="371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3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</row>
    <row r="52" spans="1:39" x14ac:dyDescent="0.2">
      <c r="A52" s="100"/>
      <c r="B52" s="100"/>
      <c r="D52" s="213">
        <f>SUM(D19:D51)</f>
        <v>11</v>
      </c>
      <c r="E52" s="213"/>
      <c r="F52" s="213">
        <f>SUM(F19:F51)</f>
        <v>11</v>
      </c>
      <c r="G52" s="154"/>
      <c r="H52" s="154"/>
      <c r="I52" s="154"/>
      <c r="J52" s="154">
        <f>SUM(J19:J51)</f>
        <v>22</v>
      </c>
      <c r="K52" s="154"/>
      <c r="L52" s="154"/>
      <c r="M52" s="154"/>
      <c r="N52" s="154"/>
      <c r="O52" s="99"/>
      <c r="P52" s="100"/>
      <c r="Q52" s="290" t="s">
        <v>32</v>
      </c>
      <c r="R52" s="291"/>
      <c r="S52" s="291"/>
      <c r="T52" s="291"/>
      <c r="U52" s="291"/>
      <c r="V52" s="291"/>
      <c r="W52" s="291"/>
      <c r="X52" s="292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</row>
    <row r="53" spans="1:39" x14ac:dyDescent="0.2">
      <c r="A53" s="100"/>
      <c r="B53" s="100"/>
      <c r="D53" s="99"/>
      <c r="F53" s="100"/>
      <c r="G53" s="154"/>
      <c r="H53" s="154"/>
      <c r="I53" s="154"/>
      <c r="J53" s="154"/>
      <c r="K53" s="154"/>
      <c r="L53" s="154"/>
      <c r="M53" s="154"/>
      <c r="N53" s="154"/>
      <c r="O53" s="99"/>
      <c r="P53" s="100"/>
      <c r="Q53" s="293"/>
      <c r="R53" s="294"/>
      <c r="S53" s="294"/>
      <c r="T53" s="294"/>
      <c r="U53" s="294"/>
      <c r="V53" s="294"/>
      <c r="W53" s="294"/>
      <c r="X53" s="295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</row>
    <row r="54" spans="1:39" ht="15" customHeight="1" x14ac:dyDescent="0.2">
      <c r="A54" s="100"/>
      <c r="B54" s="100"/>
      <c r="D54" s="99"/>
      <c r="F54" s="100"/>
      <c r="G54" s="154"/>
      <c r="H54" s="154"/>
      <c r="I54" s="154"/>
      <c r="J54" s="154"/>
      <c r="K54" s="154"/>
      <c r="L54" s="154"/>
      <c r="M54" s="154"/>
      <c r="N54" s="154"/>
      <c r="O54" s="99"/>
      <c r="P54" s="100"/>
      <c r="Q54" s="293"/>
      <c r="R54" s="294"/>
      <c r="S54" s="294"/>
      <c r="T54" s="294"/>
      <c r="U54" s="294"/>
      <c r="V54" s="294"/>
      <c r="W54" s="294"/>
      <c r="X54" s="295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</row>
    <row r="55" spans="1:39" ht="15" customHeight="1" x14ac:dyDescent="0.2">
      <c r="A55" s="100"/>
      <c r="B55" s="100"/>
      <c r="D55" s="99"/>
      <c r="F55" s="100"/>
      <c r="G55" s="100"/>
      <c r="H55" s="100"/>
      <c r="I55" s="100"/>
      <c r="J55" s="100"/>
      <c r="K55" s="100"/>
      <c r="L55" s="100"/>
      <c r="M55" s="100"/>
      <c r="N55" s="100"/>
      <c r="O55" s="99"/>
      <c r="P55" s="100"/>
      <c r="Q55" s="293"/>
      <c r="R55" s="294"/>
      <c r="S55" s="294"/>
      <c r="T55" s="294"/>
      <c r="U55" s="294"/>
      <c r="V55" s="294"/>
      <c r="W55" s="294"/>
      <c r="X55" s="295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x14ac:dyDescent="0.2">
      <c r="A56" s="100"/>
      <c r="B56" s="100"/>
      <c r="D56" s="99"/>
      <c r="F56" s="100"/>
      <c r="G56" s="100"/>
      <c r="H56" s="100"/>
      <c r="I56" s="100"/>
      <c r="J56" s="100"/>
      <c r="K56" s="100"/>
      <c r="L56" s="100"/>
      <c r="M56" s="100"/>
      <c r="N56" s="100"/>
      <c r="O56" s="99"/>
      <c r="P56" s="100"/>
      <c r="Q56" s="293"/>
      <c r="R56" s="294"/>
      <c r="S56" s="294"/>
      <c r="T56" s="294"/>
      <c r="U56" s="294"/>
      <c r="V56" s="294"/>
      <c r="W56" s="294"/>
      <c r="X56" s="295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  <row r="57" spans="1:39" x14ac:dyDescent="0.2">
      <c r="A57" s="100"/>
      <c r="B57" s="100"/>
      <c r="D57" s="99"/>
      <c r="F57" s="100"/>
      <c r="G57" s="100"/>
      <c r="H57" s="100"/>
      <c r="I57" s="100"/>
      <c r="J57" s="100"/>
      <c r="K57" s="100"/>
      <c r="L57" s="100"/>
      <c r="M57" s="100"/>
      <c r="N57" s="100"/>
      <c r="O57" s="99"/>
      <c r="P57" s="100"/>
      <c r="Q57" s="296"/>
      <c r="R57" s="297"/>
      <c r="S57" s="297"/>
      <c r="T57" s="297"/>
      <c r="U57" s="297"/>
      <c r="V57" s="297"/>
      <c r="W57" s="297"/>
      <c r="X57" s="298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</row>
    <row r="58" spans="1:39" x14ac:dyDescent="0.2">
      <c r="A58" s="100"/>
      <c r="B58" s="100"/>
      <c r="D58" s="99"/>
      <c r="F58" s="100"/>
      <c r="G58" s="100"/>
      <c r="H58" s="100"/>
      <c r="I58" s="100"/>
      <c r="J58" s="100"/>
      <c r="K58" s="100"/>
      <c r="L58" s="100"/>
      <c r="M58" s="100"/>
      <c r="N58" s="100"/>
      <c r="O58" s="99"/>
      <c r="P58" s="100"/>
      <c r="Q58" s="100"/>
      <c r="R58" s="100"/>
      <c r="S58" s="100"/>
      <c r="T58" s="100"/>
      <c r="U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</row>
    <row r="59" spans="1:39" x14ac:dyDescent="0.2">
      <c r="A59" s="100"/>
      <c r="B59" s="100"/>
      <c r="D59" s="99"/>
      <c r="F59" s="100"/>
      <c r="G59" s="100"/>
      <c r="H59" s="100"/>
      <c r="I59" s="100"/>
      <c r="J59" s="100"/>
      <c r="K59" s="100"/>
      <c r="L59" s="100"/>
      <c r="M59" s="100"/>
      <c r="N59" s="100"/>
      <c r="O59" s="99"/>
      <c r="P59" s="100"/>
      <c r="Q59" s="100"/>
      <c r="R59" s="100"/>
      <c r="S59" s="100"/>
      <c r="T59" s="100"/>
      <c r="U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</row>
    <row r="60" spans="1:39" ht="15" thickBot="1" x14ac:dyDescent="0.25">
      <c r="A60" s="100"/>
      <c r="B60" s="100"/>
      <c r="D60" s="99"/>
      <c r="F60" s="100"/>
      <c r="G60" s="100"/>
      <c r="H60" s="100"/>
      <c r="I60" s="100"/>
      <c r="J60" s="100"/>
      <c r="K60" s="100"/>
      <c r="L60" s="100"/>
      <c r="M60" s="100"/>
      <c r="N60" s="100"/>
      <c r="O60" s="99"/>
      <c r="P60" s="100"/>
      <c r="Q60" s="100"/>
      <c r="R60" s="100"/>
      <c r="S60" s="100"/>
      <c r="T60" s="100"/>
      <c r="U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</row>
    <row r="61" spans="1:39" ht="26.25" customHeight="1" thickTop="1" thickBot="1" x14ac:dyDescent="0.25">
      <c r="A61" s="380" t="s">
        <v>168</v>
      </c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20.100000000000001" customHeight="1" thickTop="1" x14ac:dyDescent="0.2">
      <c r="A62" s="174"/>
      <c r="B62" s="174"/>
      <c r="C62" s="174"/>
      <c r="D62" s="175"/>
      <c r="E62" s="176"/>
      <c r="F62" s="174"/>
      <c r="G62" s="174"/>
      <c r="H62" s="174"/>
      <c r="I62" s="174"/>
      <c r="J62" s="174"/>
      <c r="K62" s="174"/>
      <c r="L62" s="174"/>
      <c r="M62" s="174"/>
      <c r="N62" s="174"/>
      <c r="O62" s="175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</row>
    <row r="63" spans="1:39" ht="26.25" customHeight="1" x14ac:dyDescent="0.2">
      <c r="A63" s="174"/>
      <c r="B63" s="381" t="s">
        <v>35</v>
      </c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174"/>
      <c r="S63" s="381" t="s">
        <v>33</v>
      </c>
      <c r="T63" s="381"/>
      <c r="U63" s="381"/>
      <c r="V63" s="381"/>
      <c r="W63" s="381"/>
      <c r="X63" s="381"/>
      <c r="Y63" s="174"/>
      <c r="Z63" s="174"/>
      <c r="AA63" s="174"/>
      <c r="AB63" s="174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20.100000000000001" customHeight="1" x14ac:dyDescent="0.2">
      <c r="A64" s="174"/>
      <c r="B64" s="397" t="s">
        <v>165</v>
      </c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8"/>
      <c r="O64" s="399"/>
      <c r="P64" s="400"/>
      <c r="Q64" s="400"/>
      <c r="R64" s="174"/>
      <c r="S64" s="397">
        <f>'EVP SOURCE'!D15</f>
        <v>0</v>
      </c>
      <c r="T64" s="397"/>
      <c r="U64" s="397"/>
      <c r="V64" s="397"/>
      <c r="W64" s="398"/>
      <c r="X64" s="180"/>
      <c r="Y64" s="174"/>
      <c r="Z64" s="174"/>
      <c r="AA64" s="174"/>
      <c r="AB64" s="174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</row>
    <row r="65" spans="1:39" ht="20.100000000000001" customHeight="1" x14ac:dyDescent="0.2">
      <c r="A65" s="174"/>
      <c r="B65" s="397" t="s">
        <v>166</v>
      </c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8"/>
      <c r="O65" s="399"/>
      <c r="P65" s="400"/>
      <c r="Q65" s="400"/>
      <c r="R65" s="174"/>
      <c r="S65" s="397">
        <f>'EVP SOURCE'!D16</f>
        <v>0</v>
      </c>
      <c r="T65" s="397"/>
      <c r="U65" s="397"/>
      <c r="V65" s="397"/>
      <c r="W65" s="398"/>
      <c r="X65" s="180"/>
      <c r="Y65" s="174"/>
      <c r="Z65" s="174"/>
      <c r="AA65" s="174"/>
      <c r="AB65" s="174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</row>
    <row r="66" spans="1:39" ht="20.100000000000001" customHeight="1" x14ac:dyDescent="0.2">
      <c r="A66" s="174"/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8"/>
      <c r="O66" s="399"/>
      <c r="P66" s="400"/>
      <c r="Q66" s="400"/>
      <c r="R66" s="174"/>
      <c r="S66" s="397">
        <f>'EVP SOURCE'!D17</f>
        <v>0</v>
      </c>
      <c r="T66" s="397"/>
      <c r="U66" s="397"/>
      <c r="V66" s="397"/>
      <c r="W66" s="398"/>
      <c r="X66" s="180"/>
      <c r="Y66" s="174"/>
      <c r="Z66" s="174"/>
      <c r="AA66" s="174"/>
      <c r="AB66" s="174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</row>
    <row r="67" spans="1:39" ht="20.100000000000001" customHeight="1" x14ac:dyDescent="0.2">
      <c r="A67" s="174"/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8"/>
      <c r="O67" s="399"/>
      <c r="P67" s="400"/>
      <c r="Q67" s="400"/>
      <c r="R67" s="174"/>
      <c r="S67" s="397" t="s">
        <v>167</v>
      </c>
      <c r="T67" s="397"/>
      <c r="U67" s="397"/>
      <c r="V67" s="397"/>
      <c r="W67" s="398"/>
      <c r="X67" s="180"/>
      <c r="Y67" s="174"/>
      <c r="Z67" s="174"/>
      <c r="AA67" s="174"/>
      <c r="AB67" s="174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</row>
    <row r="68" spans="1:39" ht="20.100000000000001" customHeight="1" x14ac:dyDescent="0.2">
      <c r="A68" s="174"/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03"/>
      <c r="P68" s="174"/>
      <c r="Q68" s="174"/>
      <c r="R68" s="174"/>
      <c r="S68" s="397" t="s">
        <v>164</v>
      </c>
      <c r="T68" s="397"/>
      <c r="U68" s="397"/>
      <c r="V68" s="397"/>
      <c r="W68" s="398"/>
      <c r="X68" s="180"/>
      <c r="Y68" s="174"/>
      <c r="Z68" s="174"/>
      <c r="AA68" s="174"/>
      <c r="AB68" s="174"/>
      <c r="AC68" s="100"/>
      <c r="AD68" s="100"/>
      <c r="AE68" s="100"/>
      <c r="AF68" s="100"/>
      <c r="AG68" s="100"/>
      <c r="AH68" s="100"/>
    </row>
    <row r="69" spans="1:39" ht="20.100000000000001" customHeight="1" x14ac:dyDescent="0.2">
      <c r="A69" s="174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74"/>
      <c r="P69" s="174"/>
      <c r="Q69" s="174"/>
      <c r="R69" s="174"/>
      <c r="S69" s="401"/>
      <c r="T69" s="401"/>
      <c r="U69" s="401"/>
      <c r="V69" s="401"/>
      <c r="W69" s="401"/>
      <c r="X69" s="204"/>
      <c r="Y69" s="174"/>
      <c r="Z69" s="174"/>
      <c r="AA69" s="174"/>
      <c r="AB69" s="174"/>
      <c r="AC69" s="100"/>
      <c r="AD69" s="100"/>
      <c r="AE69" s="100"/>
      <c r="AF69" s="100"/>
      <c r="AG69" s="100"/>
      <c r="AH69" s="100"/>
    </row>
    <row r="70" spans="1:39" ht="20.100000000000001" customHeight="1" x14ac:dyDescent="0.2">
      <c r="A70" s="174"/>
      <c r="B70" s="174"/>
      <c r="C70" s="174"/>
      <c r="D70" s="175"/>
      <c r="E70" s="176"/>
      <c r="F70" s="174"/>
      <c r="G70" s="174"/>
      <c r="H70" s="174"/>
      <c r="I70" s="174"/>
      <c r="J70" s="174"/>
      <c r="K70" s="174"/>
      <c r="L70" s="174"/>
      <c r="M70" s="174"/>
      <c r="N70" s="174"/>
      <c r="O70" s="175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00"/>
      <c r="AD70" s="100"/>
      <c r="AE70" s="100"/>
      <c r="AF70" s="100"/>
      <c r="AG70" s="100"/>
      <c r="AH70" s="100"/>
    </row>
    <row r="71" spans="1:39" x14ac:dyDescent="0.2">
      <c r="A71" s="100"/>
      <c r="B71" s="100"/>
      <c r="D71" s="99"/>
      <c r="F71" s="100"/>
      <c r="G71" s="100"/>
      <c r="H71" s="100"/>
      <c r="I71" s="100"/>
      <c r="J71" s="100"/>
      <c r="K71" s="100"/>
      <c r="L71" s="100"/>
      <c r="M71" s="100"/>
      <c r="N71" s="100"/>
      <c r="O71" s="99"/>
      <c r="P71" s="100"/>
      <c r="Q71" s="100"/>
      <c r="R71" s="100"/>
      <c r="S71" s="100"/>
      <c r="T71" s="100"/>
      <c r="U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1:39" x14ac:dyDescent="0.2">
      <c r="A72" s="100"/>
      <c r="B72" s="100"/>
      <c r="D72" s="99"/>
      <c r="F72" s="100"/>
      <c r="G72" s="100"/>
      <c r="H72" s="100"/>
      <c r="I72" s="100"/>
      <c r="J72" s="100"/>
      <c r="K72" s="100"/>
      <c r="L72" s="100"/>
      <c r="M72" s="100"/>
      <c r="N72" s="100"/>
      <c r="O72" s="99"/>
      <c r="P72" s="100"/>
      <c r="Q72" s="100"/>
      <c r="R72" s="100"/>
      <c r="S72" s="100"/>
      <c r="T72" s="100"/>
      <c r="U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</row>
    <row r="73" spans="1:39" x14ac:dyDescent="0.2">
      <c r="A73" s="100"/>
      <c r="B73" s="100"/>
      <c r="D73" s="99"/>
      <c r="F73" s="100"/>
      <c r="G73" s="100"/>
      <c r="H73" s="100"/>
      <c r="I73" s="100"/>
      <c r="J73" s="100"/>
      <c r="K73" s="100"/>
      <c r="L73" s="100"/>
      <c r="M73" s="100"/>
      <c r="N73" s="100"/>
      <c r="O73" s="99"/>
      <c r="P73" s="100"/>
      <c r="Q73" s="100"/>
      <c r="R73" s="100"/>
      <c r="S73" s="100"/>
      <c r="T73" s="100"/>
      <c r="U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</row>
    <row r="74" spans="1:39" x14ac:dyDescent="0.2">
      <c r="A74" s="100"/>
      <c r="B74" s="100"/>
      <c r="D74" s="99"/>
      <c r="F74" s="100"/>
      <c r="G74" s="100"/>
      <c r="H74" s="100"/>
      <c r="I74" s="100"/>
      <c r="J74" s="100"/>
      <c r="K74" s="100"/>
      <c r="L74" s="100"/>
      <c r="M74" s="100"/>
      <c r="N74" s="100"/>
      <c r="O74" s="99"/>
      <c r="P74" s="100"/>
      <c r="Q74" s="100"/>
      <c r="R74" s="100"/>
      <c r="S74" s="100"/>
      <c r="T74" s="100"/>
      <c r="U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</row>
    <row r="75" spans="1:39" x14ac:dyDescent="0.2">
      <c r="A75" s="100"/>
      <c r="B75" s="100"/>
      <c r="D75" s="99"/>
      <c r="F75" s="100"/>
      <c r="G75" s="100"/>
      <c r="H75" s="100"/>
      <c r="I75" s="100"/>
      <c r="J75" s="100"/>
      <c r="K75" s="100"/>
      <c r="L75" s="100"/>
      <c r="M75" s="100"/>
      <c r="N75" s="100"/>
      <c r="O75" s="99"/>
      <c r="P75" s="100"/>
      <c r="Q75" s="100"/>
      <c r="R75" s="100"/>
      <c r="S75" s="100"/>
      <c r="T75" s="100"/>
      <c r="U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</row>
    <row r="76" spans="1:39" x14ac:dyDescent="0.2">
      <c r="A76" s="100"/>
      <c r="B76" s="100"/>
      <c r="D76" s="99"/>
      <c r="F76" s="100"/>
      <c r="G76" s="100"/>
      <c r="H76" s="100"/>
      <c r="I76" s="100"/>
      <c r="J76" s="100"/>
      <c r="K76" s="100"/>
      <c r="L76" s="100"/>
      <c r="M76" s="100"/>
      <c r="N76" s="100"/>
      <c r="O76" s="99"/>
      <c r="P76" s="100"/>
      <c r="Q76" s="100"/>
      <c r="R76" s="100"/>
      <c r="S76" s="100"/>
      <c r="T76" s="100"/>
      <c r="U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</row>
    <row r="77" spans="1:39" x14ac:dyDescent="0.2">
      <c r="A77" s="100"/>
      <c r="B77" s="100"/>
      <c r="D77" s="99"/>
      <c r="F77" s="100"/>
      <c r="G77" s="100"/>
      <c r="H77" s="100"/>
      <c r="I77" s="100"/>
      <c r="J77" s="100"/>
      <c r="K77" s="100"/>
      <c r="L77" s="100"/>
      <c r="M77" s="100"/>
      <c r="N77" s="100"/>
      <c r="O77" s="99"/>
      <c r="P77" s="100"/>
      <c r="Q77" s="100"/>
      <c r="R77" s="100"/>
      <c r="S77" s="100"/>
      <c r="T77" s="100"/>
      <c r="U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</row>
    <row r="78" spans="1:39" x14ac:dyDescent="0.2">
      <c r="B78" s="100"/>
      <c r="D78" s="99"/>
      <c r="F78" s="100"/>
      <c r="G78" s="100"/>
      <c r="H78" s="100"/>
      <c r="I78" s="100"/>
      <c r="J78" s="100"/>
      <c r="K78" s="100"/>
      <c r="L78" s="100"/>
      <c r="M78" s="100"/>
      <c r="N78" s="100"/>
      <c r="O78" s="99"/>
      <c r="P78" s="100"/>
      <c r="Q78" s="100"/>
      <c r="R78" s="100"/>
      <c r="S78" s="100"/>
      <c r="T78" s="100"/>
      <c r="U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</row>
    <row r="79" spans="1:39" x14ac:dyDescent="0.2">
      <c r="B79" s="100"/>
      <c r="D79" s="99"/>
      <c r="F79" s="100"/>
      <c r="G79" s="100"/>
      <c r="H79" s="100"/>
      <c r="I79" s="100"/>
      <c r="J79" s="100"/>
      <c r="K79" s="100"/>
      <c r="L79" s="100"/>
      <c r="M79" s="100"/>
      <c r="N79" s="100"/>
      <c r="O79" s="99"/>
      <c r="P79" s="100"/>
      <c r="Q79" s="100"/>
      <c r="R79" s="100"/>
      <c r="S79" s="100"/>
      <c r="T79" s="100"/>
      <c r="U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1:39" x14ac:dyDescent="0.2">
      <c r="B80" s="100"/>
      <c r="D80" s="99"/>
      <c r="F80" s="100"/>
      <c r="G80" s="100"/>
      <c r="H80" s="100"/>
      <c r="I80" s="100"/>
      <c r="J80" s="100"/>
      <c r="K80" s="100"/>
      <c r="L80" s="100"/>
      <c r="M80" s="100"/>
      <c r="N80" s="100"/>
      <c r="O80" s="99"/>
      <c r="P80" s="100"/>
      <c r="Q80" s="100"/>
      <c r="R80" s="100"/>
      <c r="S80" s="100"/>
      <c r="T80" s="100"/>
      <c r="U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</row>
    <row r="81" spans="1:34" x14ac:dyDescent="0.2">
      <c r="B81" s="100"/>
      <c r="D81" s="99"/>
      <c r="F81" s="100"/>
      <c r="G81" s="100"/>
      <c r="H81" s="100"/>
      <c r="I81" s="100"/>
      <c r="J81" s="100"/>
      <c r="K81" s="100"/>
      <c r="L81" s="100"/>
      <c r="M81" s="100"/>
      <c r="N81" s="100"/>
      <c r="O81" s="99"/>
      <c r="P81" s="100"/>
      <c r="Q81" s="100"/>
      <c r="R81" s="100"/>
      <c r="S81" s="100"/>
      <c r="T81" s="100"/>
      <c r="U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</row>
    <row r="82" spans="1:34" x14ac:dyDescent="0.2">
      <c r="B82" s="100"/>
      <c r="D82" s="99"/>
      <c r="F82" s="100"/>
      <c r="G82" s="100"/>
      <c r="H82" s="100"/>
      <c r="I82" s="100"/>
      <c r="J82" s="100"/>
      <c r="K82" s="100"/>
      <c r="L82" s="100"/>
      <c r="M82" s="100"/>
      <c r="N82" s="100"/>
      <c r="O82" s="99"/>
      <c r="P82" s="100"/>
      <c r="Q82" s="100"/>
      <c r="R82" s="100"/>
      <c r="S82" s="100"/>
      <c r="T82" s="100"/>
      <c r="U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</row>
    <row r="83" spans="1:34" x14ac:dyDescent="0.2">
      <c r="B83" s="100"/>
      <c r="D83" s="99"/>
      <c r="F83" s="100"/>
      <c r="G83" s="100"/>
      <c r="H83" s="100"/>
      <c r="I83" s="100"/>
      <c r="J83" s="100"/>
      <c r="K83" s="100"/>
      <c r="L83" s="100"/>
      <c r="M83" s="100"/>
      <c r="N83" s="100"/>
      <c r="O83" s="99"/>
      <c r="P83" s="100"/>
      <c r="Q83" s="100"/>
      <c r="R83" s="100"/>
      <c r="S83" s="100"/>
      <c r="T83" s="100"/>
      <c r="U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</row>
    <row r="84" spans="1:34" x14ac:dyDescent="0.2">
      <c r="B84" s="100"/>
      <c r="D84" s="99"/>
      <c r="F84" s="100"/>
      <c r="G84" s="100"/>
      <c r="H84" s="100"/>
      <c r="I84" s="100"/>
      <c r="J84" s="100"/>
      <c r="K84" s="100"/>
      <c r="L84" s="100"/>
      <c r="M84" s="100"/>
      <c r="N84" s="100"/>
      <c r="O84" s="99"/>
      <c r="P84" s="100"/>
      <c r="Q84" s="100"/>
      <c r="R84" s="100"/>
      <c r="S84" s="100"/>
      <c r="T84" s="100"/>
      <c r="U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</row>
    <row r="85" spans="1:34" x14ac:dyDescent="0.2">
      <c r="B85" s="100"/>
      <c r="D85" s="99"/>
      <c r="F85" s="100"/>
      <c r="G85" s="100"/>
      <c r="H85" s="100"/>
      <c r="I85" s="100"/>
      <c r="J85" s="100"/>
      <c r="K85" s="100"/>
      <c r="L85" s="100"/>
      <c r="M85" s="100"/>
      <c r="N85" s="100"/>
      <c r="O85" s="99"/>
      <c r="P85" s="100"/>
      <c r="Q85" s="100"/>
      <c r="R85" s="100"/>
      <c r="S85" s="100"/>
      <c r="T85" s="100"/>
      <c r="U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1:34" x14ac:dyDescent="0.2">
      <c r="A86" s="100"/>
      <c r="B86" s="100"/>
      <c r="D86" s="99"/>
      <c r="F86" s="100"/>
      <c r="G86" s="100"/>
      <c r="H86" s="100"/>
      <c r="I86" s="100"/>
      <c r="J86" s="100"/>
      <c r="K86" s="100"/>
      <c r="L86" s="100"/>
      <c r="M86" s="100"/>
      <c r="N86" s="100"/>
      <c r="O86" s="99"/>
      <c r="P86" s="100"/>
      <c r="Q86" s="100"/>
      <c r="R86" s="100"/>
      <c r="S86" s="100"/>
      <c r="T86" s="100"/>
      <c r="U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</row>
    <row r="87" spans="1:34" x14ac:dyDescent="0.2">
      <c r="A87" s="100"/>
      <c r="B87" s="100"/>
      <c r="D87" s="99"/>
      <c r="F87" s="100"/>
      <c r="G87" s="100"/>
      <c r="H87" s="100"/>
      <c r="I87" s="100"/>
      <c r="J87" s="100"/>
      <c r="K87" s="100"/>
      <c r="L87" s="100"/>
      <c r="M87" s="100"/>
      <c r="N87" s="100"/>
      <c r="O87" s="99"/>
      <c r="P87" s="100"/>
      <c r="Q87" s="100"/>
      <c r="R87" s="100"/>
      <c r="S87" s="100"/>
      <c r="T87" s="100"/>
      <c r="U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</row>
    <row r="88" spans="1:34" x14ac:dyDescent="0.2">
      <c r="A88" s="100"/>
      <c r="B88" s="100"/>
      <c r="D88" s="99"/>
      <c r="F88" s="100"/>
      <c r="G88" s="100"/>
      <c r="H88" s="100"/>
      <c r="I88" s="100"/>
      <c r="J88" s="100"/>
      <c r="K88" s="100"/>
      <c r="L88" s="100"/>
      <c r="M88" s="100"/>
      <c r="N88" s="100"/>
      <c r="O88" s="99"/>
      <c r="P88" s="100"/>
      <c r="Q88" s="100"/>
      <c r="R88" s="100"/>
      <c r="S88" s="100"/>
      <c r="T88" s="100"/>
      <c r="U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</row>
    <row r="89" spans="1:34" x14ac:dyDescent="0.2">
      <c r="A89" s="100"/>
      <c r="B89" s="100"/>
      <c r="D89" s="99"/>
      <c r="F89" s="100"/>
      <c r="G89" s="100"/>
      <c r="H89" s="100"/>
      <c r="I89" s="100"/>
      <c r="J89" s="100"/>
      <c r="K89" s="100"/>
      <c r="L89" s="100"/>
      <c r="M89" s="100"/>
      <c r="N89" s="100"/>
      <c r="O89" s="99"/>
      <c r="P89" s="100"/>
      <c r="Q89" s="100"/>
      <c r="R89" s="100"/>
      <c r="S89" s="100"/>
      <c r="T89" s="100"/>
      <c r="U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</row>
    <row r="90" spans="1:34" x14ac:dyDescent="0.2">
      <c r="A90" s="100"/>
      <c r="B90" s="100"/>
      <c r="D90" s="99"/>
      <c r="F90" s="100"/>
      <c r="G90" s="100"/>
      <c r="H90" s="100"/>
      <c r="I90" s="100"/>
      <c r="J90" s="100"/>
      <c r="K90" s="100"/>
      <c r="L90" s="100"/>
      <c r="M90" s="100"/>
      <c r="N90" s="100"/>
      <c r="O90" s="99"/>
      <c r="P90" s="100"/>
      <c r="Q90" s="100"/>
      <c r="R90" s="100"/>
      <c r="S90" s="100"/>
      <c r="T90" s="100"/>
      <c r="U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</row>
    <row r="91" spans="1:34" x14ac:dyDescent="0.2">
      <c r="A91" s="100"/>
      <c r="B91" s="100"/>
      <c r="D91" s="99"/>
      <c r="F91" s="100"/>
      <c r="G91" s="100"/>
      <c r="H91" s="100"/>
      <c r="I91" s="100"/>
      <c r="J91" s="100"/>
      <c r="K91" s="100"/>
      <c r="L91" s="100"/>
      <c r="M91" s="100"/>
      <c r="N91" s="100"/>
      <c r="O91" s="99"/>
      <c r="P91" s="100"/>
      <c r="Q91" s="100"/>
      <c r="R91" s="100"/>
      <c r="S91" s="100"/>
      <c r="T91" s="100"/>
      <c r="U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</row>
    <row r="92" spans="1:34" x14ac:dyDescent="0.2">
      <c r="A92" s="100"/>
      <c r="B92" s="100"/>
      <c r="D92" s="99"/>
      <c r="F92" s="100"/>
      <c r="G92" s="100"/>
      <c r="H92" s="100"/>
      <c r="I92" s="100"/>
      <c r="J92" s="100"/>
      <c r="K92" s="100"/>
      <c r="L92" s="100"/>
      <c r="M92" s="100"/>
      <c r="N92" s="100"/>
      <c r="O92" s="99"/>
      <c r="P92" s="100"/>
      <c r="Q92" s="100"/>
      <c r="R92" s="100"/>
      <c r="S92" s="100"/>
      <c r="T92" s="100"/>
      <c r="U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</row>
    <row r="93" spans="1:34" x14ac:dyDescent="0.2">
      <c r="A93" s="100"/>
      <c r="B93" s="100"/>
      <c r="D93" s="99"/>
      <c r="F93" s="100"/>
      <c r="G93" s="100"/>
      <c r="H93" s="100"/>
      <c r="I93" s="100"/>
      <c r="J93" s="100"/>
      <c r="K93" s="100"/>
      <c r="L93" s="100"/>
      <c r="M93" s="100"/>
      <c r="N93" s="100"/>
      <c r="O93" s="99"/>
      <c r="P93" s="100"/>
      <c r="Q93" s="100"/>
      <c r="R93" s="100"/>
      <c r="S93" s="100"/>
      <c r="T93" s="100"/>
      <c r="U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</row>
    <row r="94" spans="1:34" x14ac:dyDescent="0.2">
      <c r="A94" s="100"/>
      <c r="B94" s="100"/>
      <c r="D94" s="99"/>
      <c r="F94" s="100"/>
      <c r="G94" s="100"/>
      <c r="H94" s="100"/>
      <c r="I94" s="100"/>
      <c r="J94" s="100"/>
      <c r="K94" s="100"/>
      <c r="L94" s="100"/>
      <c r="M94" s="100"/>
      <c r="N94" s="100"/>
      <c r="O94" s="99"/>
      <c r="P94" s="100"/>
      <c r="Q94" s="100"/>
      <c r="R94" s="100"/>
      <c r="S94" s="100"/>
      <c r="T94" s="100"/>
      <c r="U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</row>
    <row r="95" spans="1:34" x14ac:dyDescent="0.2">
      <c r="A95" s="100"/>
      <c r="B95" s="100"/>
      <c r="D95" s="99"/>
      <c r="F95" s="100"/>
      <c r="G95" s="100"/>
      <c r="H95" s="100"/>
      <c r="I95" s="100"/>
      <c r="J95" s="100"/>
      <c r="K95" s="100"/>
      <c r="L95" s="100"/>
      <c r="M95" s="100"/>
      <c r="N95" s="100"/>
      <c r="O95" s="99"/>
      <c r="P95" s="100"/>
      <c r="Q95" s="100"/>
      <c r="R95" s="100"/>
      <c r="S95" s="100"/>
      <c r="T95" s="100"/>
      <c r="U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</row>
    <row r="96" spans="1:34" x14ac:dyDescent="0.2">
      <c r="A96" s="100"/>
      <c r="B96" s="100"/>
      <c r="D96" s="99"/>
      <c r="F96" s="100"/>
      <c r="G96" s="100"/>
      <c r="H96" s="100"/>
      <c r="I96" s="100"/>
      <c r="J96" s="100"/>
      <c r="K96" s="100"/>
      <c r="L96" s="100"/>
      <c r="M96" s="100"/>
      <c r="N96" s="100"/>
      <c r="O96" s="99"/>
      <c r="P96" s="100"/>
      <c r="Q96" s="100"/>
      <c r="R96" s="100"/>
      <c r="S96" s="100"/>
      <c r="T96" s="100"/>
      <c r="U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</row>
    <row r="97" spans="1:34" x14ac:dyDescent="0.2">
      <c r="A97" s="100"/>
      <c r="B97" s="100"/>
      <c r="D97" s="99"/>
      <c r="F97" s="100"/>
      <c r="G97" s="100"/>
      <c r="H97" s="100"/>
      <c r="I97" s="100"/>
      <c r="J97" s="100"/>
      <c r="K97" s="100"/>
      <c r="L97" s="100"/>
      <c r="M97" s="100"/>
      <c r="N97" s="100"/>
      <c r="O97" s="99"/>
      <c r="P97" s="100"/>
      <c r="Q97" s="100"/>
      <c r="R97" s="100"/>
      <c r="S97" s="100"/>
      <c r="T97" s="100"/>
      <c r="U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</row>
    <row r="98" spans="1:34" x14ac:dyDescent="0.2">
      <c r="A98" s="100"/>
      <c r="B98" s="100"/>
      <c r="D98" s="99"/>
      <c r="F98" s="100"/>
      <c r="G98" s="100"/>
      <c r="H98" s="100"/>
      <c r="I98" s="100"/>
      <c r="J98" s="100"/>
      <c r="K98" s="100"/>
      <c r="L98" s="100"/>
      <c r="M98" s="100"/>
      <c r="N98" s="100"/>
      <c r="O98" s="99"/>
      <c r="P98" s="100"/>
      <c r="Q98" s="100"/>
      <c r="R98" s="100"/>
      <c r="S98" s="100"/>
      <c r="T98" s="100"/>
      <c r="U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</row>
    <row r="99" spans="1:34" x14ac:dyDescent="0.2">
      <c r="A99" s="100"/>
      <c r="B99" s="100"/>
      <c r="D99" s="99"/>
      <c r="F99" s="100"/>
      <c r="G99" s="100"/>
      <c r="H99" s="100"/>
      <c r="I99" s="100"/>
      <c r="J99" s="100"/>
      <c r="K99" s="100"/>
      <c r="L99" s="100"/>
      <c r="M99" s="100"/>
      <c r="N99" s="100"/>
      <c r="O99" s="99"/>
      <c r="P99" s="100"/>
      <c r="Q99" s="100"/>
      <c r="R99" s="100"/>
      <c r="S99" s="100"/>
      <c r="T99" s="100"/>
      <c r="U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1:34" x14ac:dyDescent="0.2">
      <c r="A100" s="100"/>
      <c r="B100" s="100"/>
      <c r="D100" s="99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100"/>
      <c r="Q100" s="100"/>
      <c r="R100" s="100"/>
      <c r="S100" s="100"/>
      <c r="T100" s="100"/>
      <c r="U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</row>
    <row r="101" spans="1:34" x14ac:dyDescent="0.2">
      <c r="A101" s="100"/>
      <c r="B101" s="100"/>
      <c r="D101" s="99"/>
      <c r="F101" s="100"/>
      <c r="G101" s="100"/>
      <c r="H101" s="100"/>
      <c r="I101" s="100"/>
      <c r="J101" s="100"/>
      <c r="K101" s="100"/>
      <c r="L101" s="100"/>
      <c r="M101" s="100"/>
      <c r="N101" s="100"/>
      <c r="O101" s="99"/>
      <c r="P101" s="100"/>
      <c r="Q101" s="100"/>
      <c r="R101" s="100"/>
      <c r="S101" s="100"/>
      <c r="T101" s="100"/>
      <c r="U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</row>
    <row r="102" spans="1:34" x14ac:dyDescent="0.2">
      <c r="A102" s="100"/>
      <c r="B102" s="100"/>
      <c r="D102" s="99"/>
      <c r="F102" s="100"/>
      <c r="G102" s="100"/>
      <c r="H102" s="100"/>
      <c r="I102" s="100"/>
      <c r="J102" s="100"/>
      <c r="K102" s="100"/>
      <c r="L102" s="100"/>
      <c r="M102" s="100"/>
      <c r="N102" s="100"/>
      <c r="O102" s="99"/>
      <c r="P102" s="100"/>
      <c r="Q102" s="100"/>
      <c r="R102" s="100"/>
      <c r="S102" s="100"/>
      <c r="T102" s="100"/>
      <c r="U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</row>
    <row r="103" spans="1:34" x14ac:dyDescent="0.2">
      <c r="A103" s="100"/>
      <c r="B103" s="100"/>
      <c r="D103" s="99"/>
      <c r="F103" s="100"/>
      <c r="G103" s="100"/>
      <c r="H103" s="100"/>
      <c r="I103" s="100"/>
      <c r="J103" s="100"/>
      <c r="K103" s="100"/>
      <c r="L103" s="100"/>
      <c r="M103" s="100"/>
      <c r="N103" s="100"/>
      <c r="O103" s="99"/>
      <c r="P103" s="100"/>
      <c r="Q103" s="100"/>
      <c r="R103" s="100"/>
      <c r="S103" s="100"/>
      <c r="T103" s="100"/>
      <c r="U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</row>
    <row r="104" spans="1:34" x14ac:dyDescent="0.2">
      <c r="A104" s="100"/>
      <c r="B104" s="100"/>
      <c r="D104" s="99"/>
      <c r="F104" s="100"/>
      <c r="G104" s="100"/>
      <c r="H104" s="100"/>
      <c r="I104" s="100"/>
      <c r="J104" s="100"/>
      <c r="K104" s="100"/>
      <c r="L104" s="100"/>
      <c r="M104" s="100"/>
      <c r="N104" s="100"/>
      <c r="O104" s="99"/>
      <c r="P104" s="100"/>
      <c r="Q104" s="100"/>
      <c r="R104" s="100"/>
      <c r="S104" s="100"/>
      <c r="T104" s="100"/>
      <c r="U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</row>
    <row r="105" spans="1:34" x14ac:dyDescent="0.2">
      <c r="A105" s="100"/>
      <c r="B105" s="100"/>
      <c r="D105" s="99"/>
      <c r="F105" s="100"/>
      <c r="G105" s="100"/>
      <c r="H105" s="100"/>
      <c r="I105" s="100"/>
      <c r="J105" s="100"/>
      <c r="K105" s="100"/>
      <c r="L105" s="100"/>
      <c r="M105" s="100"/>
      <c r="N105" s="100"/>
      <c r="O105" s="99"/>
      <c r="P105" s="100"/>
      <c r="Q105" s="100"/>
      <c r="R105" s="100"/>
      <c r="S105" s="100"/>
      <c r="T105" s="100"/>
      <c r="U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</row>
    <row r="106" spans="1:34" x14ac:dyDescent="0.2">
      <c r="A106" s="100"/>
      <c r="B106" s="100"/>
      <c r="D106" s="99"/>
      <c r="F106" s="100"/>
      <c r="G106" s="100"/>
      <c r="H106" s="100"/>
      <c r="I106" s="100"/>
      <c r="J106" s="100"/>
      <c r="K106" s="100"/>
      <c r="L106" s="100"/>
      <c r="M106" s="100"/>
      <c r="N106" s="100"/>
      <c r="O106" s="99"/>
      <c r="P106" s="100"/>
      <c r="Q106" s="100"/>
      <c r="R106" s="100"/>
      <c r="S106" s="100"/>
      <c r="T106" s="100"/>
      <c r="U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</row>
    <row r="107" spans="1:34" x14ac:dyDescent="0.2">
      <c r="A107" s="100"/>
      <c r="B107" s="100"/>
      <c r="D107" s="99"/>
      <c r="F107" s="100"/>
      <c r="G107" s="100"/>
      <c r="H107" s="100"/>
      <c r="I107" s="100"/>
      <c r="J107" s="100"/>
      <c r="K107" s="100"/>
      <c r="L107" s="100"/>
      <c r="M107" s="100"/>
      <c r="N107" s="100"/>
      <c r="O107" s="99"/>
      <c r="P107" s="100"/>
      <c r="Q107" s="100"/>
      <c r="R107" s="100"/>
      <c r="S107" s="100"/>
      <c r="T107" s="100"/>
      <c r="U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</row>
    <row r="108" spans="1:34" x14ac:dyDescent="0.2">
      <c r="A108" s="100"/>
      <c r="B108" s="100"/>
      <c r="D108" s="99"/>
      <c r="F108" s="100"/>
      <c r="G108" s="100"/>
      <c r="H108" s="100"/>
      <c r="I108" s="100"/>
      <c r="J108" s="100"/>
      <c r="K108" s="100"/>
      <c r="L108" s="100"/>
      <c r="M108" s="100"/>
      <c r="N108" s="100"/>
      <c r="O108" s="99"/>
      <c r="P108" s="100"/>
      <c r="Q108" s="100"/>
      <c r="R108" s="100"/>
      <c r="S108" s="100"/>
      <c r="T108" s="100"/>
      <c r="U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</row>
    <row r="109" spans="1:34" x14ac:dyDescent="0.2">
      <c r="A109" s="100"/>
      <c r="B109" s="100"/>
      <c r="D109" s="99"/>
      <c r="F109" s="100"/>
      <c r="G109" s="100"/>
      <c r="H109" s="100"/>
      <c r="I109" s="100"/>
      <c r="J109" s="100"/>
      <c r="K109" s="100"/>
      <c r="L109" s="100"/>
      <c r="M109" s="100"/>
      <c r="N109" s="100"/>
      <c r="O109" s="99"/>
      <c r="P109" s="100"/>
      <c r="Q109" s="100"/>
      <c r="R109" s="100"/>
      <c r="S109" s="100"/>
      <c r="T109" s="100"/>
      <c r="U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</row>
    <row r="110" spans="1:34" x14ac:dyDescent="0.2">
      <c r="A110" s="100"/>
      <c r="B110" s="100"/>
      <c r="D110" s="99"/>
      <c r="F110" s="100"/>
      <c r="G110" s="100"/>
      <c r="H110" s="100"/>
      <c r="I110" s="100"/>
      <c r="J110" s="100"/>
      <c r="K110" s="100"/>
      <c r="L110" s="100"/>
      <c r="M110" s="100"/>
      <c r="N110" s="100"/>
      <c r="O110" s="99"/>
      <c r="P110" s="100"/>
      <c r="Q110" s="100"/>
      <c r="R110" s="100"/>
      <c r="S110" s="100"/>
      <c r="T110" s="100"/>
      <c r="U110" s="100"/>
      <c r="W110" s="100"/>
      <c r="X110" s="100"/>
      <c r="Y110" s="100"/>
      <c r="Z110" s="100"/>
      <c r="AA110" s="100"/>
      <c r="AB110" s="100"/>
    </row>
    <row r="111" spans="1:34" x14ac:dyDescent="0.2">
      <c r="A111" s="100"/>
      <c r="B111" s="100"/>
      <c r="D111" s="99"/>
      <c r="F111" s="100"/>
      <c r="G111" s="100"/>
      <c r="H111" s="100"/>
      <c r="I111" s="100"/>
      <c r="J111" s="100"/>
      <c r="K111" s="100"/>
      <c r="L111" s="100"/>
      <c r="M111" s="100"/>
      <c r="N111" s="100"/>
      <c r="O111" s="99"/>
      <c r="P111" s="100"/>
      <c r="Q111" s="100"/>
      <c r="R111" s="100"/>
      <c r="S111" s="100"/>
      <c r="T111" s="100"/>
      <c r="U111" s="100"/>
      <c r="W111" s="100"/>
      <c r="X111" s="100"/>
      <c r="Y111" s="100"/>
      <c r="Z111" s="100"/>
      <c r="AA111" s="100"/>
      <c r="AB111" s="100"/>
    </row>
    <row r="112" spans="1:34" x14ac:dyDescent="0.2">
      <c r="A112" s="100"/>
      <c r="B112" s="100"/>
      <c r="D112" s="99"/>
      <c r="F112" s="100"/>
      <c r="G112" s="100"/>
      <c r="H112" s="100"/>
      <c r="I112" s="100"/>
      <c r="J112" s="100"/>
      <c r="K112" s="100"/>
      <c r="L112" s="100"/>
      <c r="M112" s="100"/>
      <c r="N112" s="100"/>
      <c r="O112" s="99"/>
      <c r="P112" s="100"/>
      <c r="Q112" s="100"/>
      <c r="R112" s="100"/>
      <c r="S112" s="100"/>
      <c r="T112" s="100"/>
      <c r="U112" s="100"/>
      <c r="W112" s="100"/>
      <c r="X112" s="100"/>
      <c r="Y112" s="100"/>
      <c r="Z112" s="100"/>
      <c r="AA112" s="100"/>
      <c r="AB112" s="100"/>
    </row>
    <row r="113" spans="1:28" x14ac:dyDescent="0.2">
      <c r="A113" s="100"/>
      <c r="B113" s="100"/>
      <c r="D113" s="99"/>
      <c r="F113" s="100"/>
      <c r="G113" s="100"/>
      <c r="H113" s="100"/>
      <c r="I113" s="100"/>
      <c r="J113" s="100"/>
      <c r="K113" s="100"/>
      <c r="L113" s="100"/>
      <c r="M113" s="100"/>
      <c r="N113" s="100"/>
      <c r="O113" s="99"/>
      <c r="P113" s="100"/>
      <c r="Q113" s="100"/>
      <c r="R113" s="100"/>
      <c r="S113" s="100"/>
      <c r="T113" s="100"/>
      <c r="U113" s="100"/>
      <c r="W113" s="100"/>
      <c r="X113" s="100"/>
      <c r="Y113" s="100"/>
      <c r="Z113" s="100"/>
      <c r="AA113" s="100"/>
      <c r="AB113" s="100"/>
    </row>
    <row r="114" spans="1:28" x14ac:dyDescent="0.2">
      <c r="A114" s="100"/>
      <c r="B114" s="100"/>
      <c r="D114" s="99"/>
      <c r="F114" s="100"/>
      <c r="G114" s="100"/>
      <c r="H114" s="100"/>
      <c r="I114" s="100"/>
      <c r="J114" s="100"/>
      <c r="K114" s="100"/>
      <c r="L114" s="100"/>
      <c r="M114" s="100"/>
      <c r="N114" s="100"/>
      <c r="O114" s="99"/>
      <c r="P114" s="100"/>
      <c r="Q114" s="100"/>
      <c r="R114" s="100"/>
      <c r="S114" s="100"/>
      <c r="T114" s="100"/>
      <c r="U114" s="100"/>
      <c r="W114" s="100"/>
      <c r="X114" s="100"/>
      <c r="Y114" s="100"/>
      <c r="Z114" s="100"/>
      <c r="AA114" s="100"/>
      <c r="AB114" s="100"/>
    </row>
    <row r="115" spans="1:28" x14ac:dyDescent="0.2">
      <c r="A115" s="100"/>
      <c r="B115" s="100"/>
      <c r="D115" s="99"/>
      <c r="F115" s="100"/>
      <c r="G115" s="100"/>
      <c r="H115" s="100"/>
      <c r="I115" s="100"/>
      <c r="J115" s="100"/>
      <c r="K115" s="100"/>
      <c r="L115" s="100"/>
      <c r="M115" s="100"/>
      <c r="N115" s="100"/>
      <c r="O115" s="99"/>
      <c r="P115" s="100"/>
      <c r="Q115" s="100"/>
      <c r="R115" s="100"/>
      <c r="S115" s="100"/>
      <c r="T115" s="100"/>
      <c r="U115" s="100"/>
      <c r="W115" s="100"/>
      <c r="X115" s="100"/>
      <c r="Y115" s="100"/>
      <c r="Z115" s="100"/>
      <c r="AA115" s="100"/>
      <c r="AB115" s="100"/>
    </row>
    <row r="116" spans="1:28" x14ac:dyDescent="0.2">
      <c r="A116" s="100"/>
      <c r="B116" s="100"/>
      <c r="D116" s="99"/>
      <c r="F116" s="100"/>
      <c r="G116" s="100"/>
      <c r="H116" s="100"/>
      <c r="I116" s="100"/>
      <c r="J116" s="100"/>
      <c r="K116" s="100"/>
      <c r="L116" s="100"/>
      <c r="M116" s="100"/>
      <c r="N116" s="100"/>
      <c r="O116" s="99"/>
      <c r="P116" s="100"/>
      <c r="Q116" s="100"/>
      <c r="R116" s="100"/>
      <c r="S116" s="100"/>
      <c r="T116" s="100"/>
      <c r="U116" s="100"/>
      <c r="W116" s="100"/>
      <c r="X116" s="100"/>
      <c r="Y116" s="100"/>
      <c r="Z116" s="100"/>
      <c r="AA116" s="100"/>
      <c r="AB116" s="100"/>
    </row>
    <row r="117" spans="1:28" x14ac:dyDescent="0.2">
      <c r="A117" s="100"/>
      <c r="B117" s="100"/>
      <c r="D117" s="99"/>
      <c r="F117" s="100"/>
      <c r="G117" s="100"/>
      <c r="H117" s="100"/>
      <c r="I117" s="100"/>
      <c r="J117" s="100"/>
      <c r="K117" s="100"/>
      <c r="L117" s="100"/>
      <c r="M117" s="100"/>
      <c r="N117" s="100"/>
      <c r="O117" s="99"/>
      <c r="P117" s="100"/>
      <c r="Q117" s="100"/>
      <c r="R117" s="100"/>
      <c r="S117" s="100"/>
      <c r="T117" s="100"/>
      <c r="U117" s="100"/>
      <c r="W117" s="100"/>
      <c r="X117" s="100"/>
      <c r="Y117" s="100"/>
      <c r="Z117" s="100"/>
      <c r="AA117" s="100"/>
      <c r="AB117" s="100"/>
    </row>
    <row r="118" spans="1:28" x14ac:dyDescent="0.2">
      <c r="A118" s="100"/>
      <c r="B118" s="100"/>
      <c r="D118" s="99"/>
      <c r="F118" s="100"/>
      <c r="G118" s="100"/>
      <c r="H118" s="100"/>
      <c r="I118" s="100"/>
      <c r="J118" s="100"/>
      <c r="K118" s="100"/>
      <c r="L118" s="100"/>
      <c r="M118" s="100"/>
      <c r="N118" s="100"/>
      <c r="O118" s="99"/>
      <c r="P118" s="100"/>
      <c r="Q118" s="100"/>
      <c r="R118" s="100"/>
      <c r="S118" s="100"/>
      <c r="T118" s="100"/>
      <c r="U118" s="100"/>
      <c r="W118" s="100"/>
      <c r="X118" s="100"/>
      <c r="Y118" s="100"/>
      <c r="Z118" s="100"/>
      <c r="AA118" s="100"/>
      <c r="AB118" s="100"/>
    </row>
    <row r="119" spans="1:28" x14ac:dyDescent="0.2">
      <c r="A119" s="100"/>
      <c r="B119" s="100"/>
      <c r="D119" s="99"/>
      <c r="F119" s="100"/>
      <c r="G119" s="100"/>
      <c r="H119" s="100"/>
      <c r="I119" s="100"/>
      <c r="J119" s="100"/>
      <c r="K119" s="100"/>
      <c r="L119" s="100"/>
      <c r="M119" s="100"/>
      <c r="N119" s="100"/>
      <c r="O119" s="99"/>
      <c r="P119" s="100"/>
      <c r="Q119" s="100"/>
      <c r="R119" s="100"/>
      <c r="S119" s="100"/>
      <c r="T119" s="100"/>
      <c r="U119" s="100"/>
      <c r="W119" s="100"/>
      <c r="X119" s="100"/>
      <c r="Y119" s="100"/>
      <c r="Z119" s="100"/>
      <c r="AA119" s="100"/>
      <c r="AB119" s="100"/>
    </row>
    <row r="120" spans="1:28" x14ac:dyDescent="0.2">
      <c r="A120" s="100"/>
      <c r="B120" s="100"/>
      <c r="D120" s="99"/>
      <c r="F120" s="100"/>
      <c r="G120" s="100"/>
      <c r="H120" s="100"/>
      <c r="I120" s="100"/>
      <c r="J120" s="100"/>
      <c r="K120" s="100"/>
      <c r="L120" s="100"/>
      <c r="M120" s="100"/>
      <c r="N120" s="100"/>
      <c r="O120" s="99"/>
      <c r="P120" s="100"/>
      <c r="Q120" s="100"/>
      <c r="R120" s="100"/>
      <c r="S120" s="100"/>
      <c r="T120" s="100"/>
      <c r="U120" s="100"/>
      <c r="W120" s="100"/>
      <c r="X120" s="100"/>
      <c r="Y120" s="100"/>
      <c r="Z120" s="100"/>
      <c r="AA120" s="100"/>
      <c r="AB120" s="100"/>
    </row>
    <row r="121" spans="1:28" x14ac:dyDescent="0.2">
      <c r="A121" s="100"/>
    </row>
    <row r="122" spans="1:28" x14ac:dyDescent="0.2">
      <c r="A122" s="100"/>
    </row>
  </sheetData>
  <mergeCells count="76">
    <mergeCell ref="B68:N68"/>
    <mergeCell ref="S68:W68"/>
    <mergeCell ref="S69:W69"/>
    <mergeCell ref="B66:N66"/>
    <mergeCell ref="O66:Q66"/>
    <mergeCell ref="S66:W66"/>
    <mergeCell ref="B67:N67"/>
    <mergeCell ref="O67:Q67"/>
    <mergeCell ref="S67:W67"/>
    <mergeCell ref="B64:N64"/>
    <mergeCell ref="O64:Q64"/>
    <mergeCell ref="S64:W64"/>
    <mergeCell ref="B65:N65"/>
    <mergeCell ref="O65:Q65"/>
    <mergeCell ref="S65:W65"/>
    <mergeCell ref="A1:AB2"/>
    <mergeCell ref="O7:AB7"/>
    <mergeCell ref="A15:AB15"/>
    <mergeCell ref="D17:F17"/>
    <mergeCell ref="A4:AB4"/>
    <mergeCell ref="A3:AB3"/>
    <mergeCell ref="A17:B17"/>
    <mergeCell ref="A7:F7"/>
    <mergeCell ref="O11:S11"/>
    <mergeCell ref="O9:S10"/>
    <mergeCell ref="F10:F11"/>
    <mergeCell ref="U9:U10"/>
    <mergeCell ref="A10:D11"/>
    <mergeCell ref="W8:AB10"/>
    <mergeCell ref="A61:AB61"/>
    <mergeCell ref="B63:Q63"/>
    <mergeCell ref="S63:X63"/>
    <mergeCell ref="Q52:X57"/>
    <mergeCell ref="A13:D13"/>
    <mergeCell ref="Q34:AB34"/>
    <mergeCell ref="Q23:AB23"/>
    <mergeCell ref="Q25:AB25"/>
    <mergeCell ref="Q27:AB27"/>
    <mergeCell ref="Q28:AB28"/>
    <mergeCell ref="Q29:AB29"/>
    <mergeCell ref="Q26:AB26"/>
    <mergeCell ref="Q19:AB19"/>
    <mergeCell ref="Q20:AB20"/>
    <mergeCell ref="Q21:AB21"/>
    <mergeCell ref="Q22:AB22"/>
    <mergeCell ref="AD3:AH5"/>
    <mergeCell ref="A5:B5"/>
    <mergeCell ref="N5:Q5"/>
    <mergeCell ref="U5:W5"/>
    <mergeCell ref="Q44:AB44"/>
    <mergeCell ref="Q41:AB41"/>
    <mergeCell ref="Q42:AB42"/>
    <mergeCell ref="Q43:AB43"/>
    <mergeCell ref="Q37:AB37"/>
    <mergeCell ref="Q39:AB39"/>
    <mergeCell ref="Q40:AB40"/>
    <mergeCell ref="Q35:AB35"/>
    <mergeCell ref="Q36:AB36"/>
    <mergeCell ref="Q30:AB30"/>
    <mergeCell ref="Q32:AB32"/>
    <mergeCell ref="Q33:AB33"/>
    <mergeCell ref="Q18:AB18"/>
    <mergeCell ref="R5:T5"/>
    <mergeCell ref="A12:D12"/>
    <mergeCell ref="O12:S12"/>
    <mergeCell ref="Q51:AB51"/>
    <mergeCell ref="Q46:AB46"/>
    <mergeCell ref="Q47:AB47"/>
    <mergeCell ref="Q48:AB48"/>
    <mergeCell ref="Q49:AB49"/>
    <mergeCell ref="Q50:AB50"/>
    <mergeCell ref="O17:AB17"/>
    <mergeCell ref="O13:S13"/>
    <mergeCell ref="O8:S8"/>
    <mergeCell ref="A8:D9"/>
    <mergeCell ref="F8:F9"/>
  </mergeCells>
  <phoneticPr fontId="0" type="noConversion"/>
  <conditionalFormatting sqref="N5:Q5">
    <cfRule type="expression" dxfId="45" priority="13" stopIfTrue="1">
      <formula>AND($F$5="jusqu'au :")</formula>
    </cfRule>
  </conditionalFormatting>
  <conditionalFormatting sqref="D20:D23 F20:F23 D26:D30 F26:F30 D33:D37 F33:F37 D40:D44 F40:F44 D47 F47">
    <cfRule type="cellIs" dxfId="44" priority="4" operator="notEqual">
      <formula>0.5</formula>
    </cfRule>
  </conditionalFormatting>
  <conditionalFormatting sqref="X69">
    <cfRule type="expression" dxfId="43" priority="2" stopIfTrue="1">
      <formula>AND(#REF!="Heures IRP de délégation")</formula>
    </cfRule>
  </conditionalFormatting>
  <conditionalFormatting sqref="D48:D49 F48:F49">
    <cfRule type="cellIs" dxfId="42" priority="1" operator="notEqual">
      <formula>0.5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9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412" yWindow="524" count="5">
        <x14:dataValidation type="list" allowBlank="1" showInputMessage="1" showErrorMessage="1">
          <x14:formula1>
            <xm:f>'EVP SOURCE'!$J$3:$J$4</xm:f>
          </x14:formula1>
          <xm:sqref>D5</xm:sqref>
        </x14:dataValidation>
        <x14:dataValidation type="list" allowBlank="1" showInputMessage="1" showErrorMessage="1">
          <x14:formula1>
            <xm:f>'EVP SOURCE'!$J$6:$J$7</xm:f>
          </x14:formula1>
          <xm:sqref>U5:W5</xm:sqref>
        </x14:dataValidation>
        <x14:dataValidation type="list" allowBlank="1" showInputMessage="1" showErrorMessage="1">
          <x14:formula1>
            <xm:f>'EVP SOURCE'!$J$9:$J$10</xm:f>
          </x14:formula1>
          <xm:sqref>Y5 AA5</xm:sqref>
        </x14:dataValidation>
        <x14:dataValidation type="list" allowBlank="1" showInputMessage="1" showErrorMessage="1">
          <x14:formula1>
            <xm:f>'EVP SOURCE'!$B$15:$B$18</xm:f>
          </x14:formula1>
          <xm:sqref>F20:F23 F47 D26:D30 F26:F30 D33:D37 F33:F37 D40:D44 F40:F44 D47 D20:D23</xm:sqref>
        </x14:dataValidation>
        <x14:dataValidation type="list" showInputMessage="1" showErrorMessage="1">
          <x14:formula1>
            <xm:f>'EVP SOURCE'!$B$15:$B$18</xm:f>
          </x14:formula1>
          <xm:sqref>F19 D19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121"/>
  <sheetViews>
    <sheetView zoomScale="90" zoomScaleNormal="90" workbookViewId="0">
      <selection sqref="A1:XFD1048576"/>
    </sheetView>
  </sheetViews>
  <sheetFormatPr baseColWidth="10" defaultColWidth="11.42578125" defaultRowHeight="14.25" x14ac:dyDescent="0.2"/>
  <cols>
    <col min="1" max="1" width="16.140625" style="139" bestFit="1" customWidth="1"/>
    <col min="2" max="2" width="10.85546875" style="139" customWidth="1"/>
    <col min="3" max="3" width="1.42578125" style="100" customWidth="1"/>
    <col min="4" max="4" width="17.7109375" style="184" customWidth="1"/>
    <col min="5" max="5" width="1.140625" style="168" customWidth="1"/>
    <col min="6" max="6" width="17.7109375" style="139" customWidth="1"/>
    <col min="7" max="7" width="1.140625" style="139" customWidth="1"/>
    <col min="8" max="13" width="5.7109375" style="139" hidden="1" customWidth="1"/>
    <col min="14" max="14" width="1.140625" style="139" customWidth="1"/>
    <col min="15" max="15" width="11" style="184" customWidth="1"/>
    <col min="16" max="16" width="1.140625" style="139" customWidth="1"/>
    <col min="17" max="18" width="5.7109375" style="139" customWidth="1"/>
    <col min="19" max="19" width="9.7109375" style="139" customWidth="1"/>
    <col min="20" max="20" width="11.85546875" style="139" customWidth="1"/>
    <col min="21" max="21" width="10.140625" style="139" bestFit="1" customWidth="1"/>
    <col min="22" max="22" width="7.5703125" style="139" customWidth="1"/>
    <col min="23" max="26" width="10.7109375" style="139" customWidth="1"/>
    <col min="27" max="27" width="1.28515625" style="139" customWidth="1"/>
    <col min="28" max="28" width="1.140625" style="139" customWidth="1"/>
    <col min="29" max="31" width="11.42578125" style="139"/>
    <col min="32" max="32" width="13.5703125" style="139" customWidth="1"/>
    <col min="33" max="16384" width="11.42578125" style="139"/>
  </cols>
  <sheetData>
    <row r="1" spans="1:38" ht="15" customHeight="1" x14ac:dyDescent="0.2">
      <c r="A1" s="354" t="s">
        <v>31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</row>
    <row r="2" spans="1:38" ht="15" customHeight="1" thickBo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</row>
    <row r="3" spans="1:38" ht="21.75" customHeight="1" x14ac:dyDescent="0.2">
      <c r="A3" s="355" t="str">
        <f>+'Période 1 - Paie Janvier'!A3:V3</f>
        <v>NOM + prénom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7"/>
      <c r="AC3" s="402"/>
      <c r="AD3" s="403"/>
      <c r="AE3" s="403"/>
      <c r="AF3" s="403"/>
      <c r="AG3" s="403"/>
      <c r="AH3" s="100"/>
      <c r="AI3" s="100"/>
      <c r="AJ3" s="100"/>
      <c r="AK3" s="100"/>
      <c r="AL3" s="100"/>
    </row>
    <row r="4" spans="1:38" ht="22.5" customHeight="1" thickBot="1" x14ac:dyDescent="0.25">
      <c r="A4" s="358" t="str">
        <f>+'Période 1 - Paie Janvier'!A4:V4</f>
        <v>STRUCTURE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60"/>
      <c r="AC4" s="403"/>
      <c r="AD4" s="403"/>
      <c r="AE4" s="403"/>
      <c r="AF4" s="403"/>
      <c r="AG4" s="403"/>
      <c r="AH4" s="100"/>
      <c r="AI4" s="100"/>
      <c r="AJ4" s="100"/>
      <c r="AK4" s="100"/>
      <c r="AL4" s="100"/>
    </row>
    <row r="5" spans="1:38" ht="37.5" customHeight="1" thickBot="1" x14ac:dyDescent="0.25">
      <c r="A5" s="361" t="s">
        <v>21</v>
      </c>
      <c r="B5" s="362"/>
      <c r="C5" s="140"/>
      <c r="D5" s="138" t="str">
        <f>'Période 2 - Paie Février'!D5</f>
        <v>CDI</v>
      </c>
      <c r="E5" s="140"/>
      <c r="F5" s="140" t="str">
        <f>'Période 2 - Paie Février'!F5</f>
        <v xml:space="preserve"> </v>
      </c>
      <c r="G5" s="140"/>
      <c r="H5" s="140"/>
      <c r="I5" s="140"/>
      <c r="J5" s="140"/>
      <c r="K5" s="140"/>
      <c r="L5" s="140"/>
      <c r="M5" s="140"/>
      <c r="N5" s="363"/>
      <c r="O5" s="363"/>
      <c r="P5" s="363"/>
      <c r="Q5" s="363"/>
      <c r="R5" s="362" t="s">
        <v>26</v>
      </c>
      <c r="S5" s="362"/>
      <c r="T5" s="362"/>
      <c r="U5" s="364" t="str">
        <f>'Période 2 - Paie Février'!U5:W5</f>
        <v>Temps_plein</v>
      </c>
      <c r="V5" s="364"/>
      <c r="W5" s="141" t="s">
        <v>24</v>
      </c>
      <c r="X5" s="138" t="str">
        <f>'Période 2 - Paie Février'!Y5</f>
        <v>Non</v>
      </c>
      <c r="Y5" s="141" t="s">
        <v>25</v>
      </c>
      <c r="Z5" s="101" t="str">
        <f>'Période 2 - Paie Février'!AA5</f>
        <v>Non</v>
      </c>
      <c r="AA5" s="142"/>
      <c r="AB5" s="100"/>
      <c r="AC5" s="403"/>
      <c r="AD5" s="403"/>
      <c r="AE5" s="403"/>
      <c r="AF5" s="403"/>
      <c r="AG5" s="403"/>
      <c r="AH5" s="100"/>
      <c r="AI5" s="100"/>
      <c r="AJ5" s="100"/>
      <c r="AK5" s="100"/>
      <c r="AL5" s="100"/>
    </row>
    <row r="6" spans="1:38" s="100" customFormat="1" ht="8.25" customHeight="1" thickBot="1" x14ac:dyDescent="0.25">
      <c r="A6" s="143"/>
      <c r="B6" s="143"/>
      <c r="C6" s="143"/>
      <c r="D6" s="144"/>
      <c r="E6" s="145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C6" s="185"/>
      <c r="AD6" s="185"/>
      <c r="AE6" s="185"/>
      <c r="AF6" s="185"/>
    </row>
    <row r="7" spans="1:38" ht="15" thickBot="1" x14ac:dyDescent="0.25">
      <c r="A7" s="349" t="s">
        <v>12</v>
      </c>
      <c r="B7" s="350"/>
      <c r="C7" s="350"/>
      <c r="D7" s="350"/>
      <c r="E7" s="351"/>
      <c r="F7" s="352"/>
      <c r="G7" s="147"/>
      <c r="H7" s="147"/>
      <c r="I7" s="147"/>
      <c r="J7" s="147"/>
      <c r="K7" s="147"/>
      <c r="L7" s="147"/>
      <c r="M7" s="147"/>
      <c r="N7" s="147"/>
      <c r="O7" s="349" t="s">
        <v>13</v>
      </c>
      <c r="P7" s="350"/>
      <c r="Q7" s="350"/>
      <c r="R7" s="350"/>
      <c r="S7" s="350"/>
      <c r="T7" s="350"/>
      <c r="U7" s="350"/>
      <c r="V7" s="351"/>
      <c r="W7" s="351"/>
      <c r="X7" s="351"/>
      <c r="Y7" s="351"/>
      <c r="Z7" s="351"/>
      <c r="AA7" s="353"/>
      <c r="AB7" s="100"/>
      <c r="AC7" s="185"/>
      <c r="AD7" s="185"/>
      <c r="AE7" s="185"/>
      <c r="AF7" s="185"/>
      <c r="AG7" s="100"/>
      <c r="AH7" s="100"/>
      <c r="AI7" s="100"/>
      <c r="AJ7" s="100"/>
      <c r="AK7" s="100"/>
      <c r="AL7" s="100"/>
    </row>
    <row r="8" spans="1:38" ht="28.5" customHeight="1" thickBot="1" x14ac:dyDescent="0.25">
      <c r="A8" s="377" t="s">
        <v>17</v>
      </c>
      <c r="B8" s="307"/>
      <c r="C8" s="307"/>
      <c r="D8" s="308"/>
      <c r="E8" s="148"/>
      <c r="F8" s="312">
        <v>218</v>
      </c>
      <c r="G8" s="149"/>
      <c r="H8" s="149"/>
      <c r="I8" s="149"/>
      <c r="J8" s="149"/>
      <c r="K8" s="149"/>
      <c r="L8" s="149"/>
      <c r="M8" s="149"/>
      <c r="N8" s="149"/>
      <c r="O8" s="323" t="str">
        <f>+'Période 2 - Paie Février'!O8:S8</f>
        <v>Nb jours repos FAJ pris
depuis 01.01.2024</v>
      </c>
      <c r="P8" s="324"/>
      <c r="Q8" s="324"/>
      <c r="R8" s="324"/>
      <c r="S8" s="325"/>
      <c r="T8" s="186">
        <f>SUM(K20:L52)+'Période 2 - Paie Février'!U8</f>
        <v>0</v>
      </c>
      <c r="V8" s="407" t="s">
        <v>14</v>
      </c>
      <c r="W8" s="408"/>
      <c r="X8" s="408"/>
      <c r="Y8" s="408"/>
      <c r="Z8" s="408"/>
      <c r="AA8" s="408"/>
      <c r="AB8" s="409"/>
      <c r="AC8" s="185"/>
      <c r="AD8" s="185"/>
      <c r="AE8" s="185"/>
      <c r="AF8" s="185"/>
      <c r="AG8" s="100"/>
      <c r="AH8" s="100"/>
      <c r="AI8" s="100"/>
      <c r="AJ8" s="100"/>
      <c r="AK8" s="100"/>
      <c r="AL8" s="100"/>
    </row>
    <row r="9" spans="1:38" ht="20.100000000000001" customHeight="1" thickBot="1" x14ac:dyDescent="0.25">
      <c r="A9" s="309"/>
      <c r="B9" s="310"/>
      <c r="C9" s="310"/>
      <c r="D9" s="311"/>
      <c r="E9" s="139"/>
      <c r="F9" s="313"/>
      <c r="G9" s="149"/>
      <c r="H9" s="149"/>
      <c r="I9" s="149"/>
      <c r="J9" s="149"/>
      <c r="K9" s="149"/>
      <c r="L9" s="149"/>
      <c r="M9" s="149"/>
      <c r="N9" s="149"/>
      <c r="O9" s="335" t="s">
        <v>18</v>
      </c>
      <c r="P9" s="336"/>
      <c r="Q9" s="336"/>
      <c r="R9" s="336"/>
      <c r="S9" s="336"/>
      <c r="T9" s="151" t="s">
        <v>19</v>
      </c>
      <c r="U9" s="102">
        <v>0</v>
      </c>
      <c r="V9" s="410"/>
      <c r="W9" s="411"/>
      <c r="X9" s="411"/>
      <c r="Y9" s="411"/>
      <c r="Z9" s="411"/>
      <c r="AA9" s="411"/>
      <c r="AB9" s="412"/>
      <c r="AC9" s="185"/>
      <c r="AD9" s="185"/>
      <c r="AE9" s="185"/>
      <c r="AF9" s="185"/>
      <c r="AG9" s="100"/>
      <c r="AH9" s="100"/>
      <c r="AI9" s="100"/>
      <c r="AJ9" s="100"/>
      <c r="AK9" s="100"/>
      <c r="AL9" s="100"/>
    </row>
    <row r="10" spans="1:38" ht="20.100000000000001" customHeight="1" thickBot="1" x14ac:dyDescent="0.25">
      <c r="A10" s="306" t="str">
        <f>+'Période 2 - Paie Février'!A10:D11</f>
        <v>Nb de jours ouvrés de repos FAJ
à prendre en 2024</v>
      </c>
      <c r="B10" s="307"/>
      <c r="C10" s="307"/>
      <c r="D10" s="308"/>
      <c r="E10" s="152"/>
      <c r="F10" s="312">
        <f>'Période 2 - Paie Février'!F10:F11</f>
        <v>9</v>
      </c>
      <c r="G10" s="149"/>
      <c r="H10" s="149"/>
      <c r="I10" s="149"/>
      <c r="J10" s="149"/>
      <c r="K10" s="149"/>
      <c r="L10" s="149"/>
      <c r="M10" s="149"/>
      <c r="N10" s="149"/>
      <c r="O10" s="337"/>
      <c r="P10" s="338"/>
      <c r="Q10" s="338"/>
      <c r="R10" s="338"/>
      <c r="S10" s="338"/>
      <c r="T10" s="151" t="s">
        <v>20</v>
      </c>
      <c r="U10" s="103">
        <f>'Période 2 - Paie Février'!U9:U10+U9</f>
        <v>0</v>
      </c>
      <c r="V10" s="413"/>
      <c r="W10" s="414"/>
      <c r="X10" s="414"/>
      <c r="Y10" s="414"/>
      <c r="Z10" s="414"/>
      <c r="AA10" s="414"/>
      <c r="AB10" s="415"/>
      <c r="AC10" s="185"/>
      <c r="AD10" s="185"/>
      <c r="AE10" s="185"/>
      <c r="AF10" s="185"/>
      <c r="AG10" s="100"/>
      <c r="AH10" s="100"/>
      <c r="AI10" s="100"/>
      <c r="AJ10" s="100"/>
      <c r="AK10" s="100"/>
      <c r="AL10" s="100"/>
    </row>
    <row r="11" spans="1:38" ht="27.75" customHeight="1" thickBot="1" x14ac:dyDescent="0.25">
      <c r="A11" s="394"/>
      <c r="B11" s="395"/>
      <c r="C11" s="395"/>
      <c r="D11" s="396"/>
      <c r="E11" s="152"/>
      <c r="F11" s="391"/>
      <c r="G11" s="149"/>
      <c r="H11" s="149"/>
      <c r="I11" s="149"/>
      <c r="J11" s="149"/>
      <c r="K11" s="149"/>
      <c r="L11" s="149"/>
      <c r="M11" s="149"/>
      <c r="N11" s="149"/>
      <c r="O11" s="386" t="str">
        <f>'Période 2 - Paie Février'!O11:S11</f>
        <v>Nb jours repos restant à prendre
avant le 31.12.2024</v>
      </c>
      <c r="P11" s="387"/>
      <c r="Q11" s="387"/>
      <c r="R11" s="387"/>
      <c r="S11" s="388"/>
      <c r="T11" s="187">
        <f>+F10-T8</f>
        <v>9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00"/>
      <c r="AH11" s="100"/>
      <c r="AI11" s="100"/>
      <c r="AJ11" s="100"/>
      <c r="AK11" s="100"/>
      <c r="AL11" s="100"/>
    </row>
    <row r="12" spans="1:38" ht="21.75" customHeight="1" thickBot="1" x14ac:dyDescent="0.25">
      <c r="A12" s="365" t="s">
        <v>156</v>
      </c>
      <c r="B12" s="366"/>
      <c r="C12" s="366"/>
      <c r="D12" s="367"/>
      <c r="E12" s="152"/>
      <c r="F12" s="188">
        <f>+D53+F53</f>
        <v>21</v>
      </c>
      <c r="G12" s="154"/>
      <c r="H12" s="154"/>
      <c r="I12" s="154"/>
      <c r="J12" s="154"/>
      <c r="K12" s="154"/>
      <c r="L12" s="154"/>
      <c r="M12" s="154"/>
      <c r="N12" s="154"/>
      <c r="O12" s="368" t="str">
        <f>+'Période 2 - Paie Février'!O12:S12</f>
        <v>JOURS TRAVAILLES 2024</v>
      </c>
      <c r="P12" s="369"/>
      <c r="Q12" s="369"/>
      <c r="R12" s="369"/>
      <c r="S12" s="370"/>
      <c r="T12" s="188">
        <f>+F12+'Période 2 - Paie Février'!U12</f>
        <v>43</v>
      </c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00"/>
      <c r="AH12" s="100"/>
      <c r="AI12" s="100"/>
      <c r="AJ12" s="100"/>
      <c r="AK12" s="100"/>
      <c r="AL12" s="100"/>
    </row>
    <row r="13" spans="1:38" ht="23.25" customHeight="1" thickBot="1" x14ac:dyDescent="0.25">
      <c r="A13" s="365" t="s">
        <v>159</v>
      </c>
      <c r="B13" s="366"/>
      <c r="C13" s="366"/>
      <c r="D13" s="367"/>
      <c r="E13" s="152"/>
      <c r="F13" s="189">
        <f>+J53</f>
        <v>21</v>
      </c>
      <c r="G13" s="154"/>
      <c r="H13" s="154"/>
      <c r="I13" s="154"/>
      <c r="J13" s="154"/>
      <c r="K13" s="154"/>
      <c r="L13" s="154"/>
      <c r="M13" s="154"/>
      <c r="N13" s="154"/>
      <c r="O13" s="368" t="str">
        <f>+'Période 2 - Paie Février'!O13:S13</f>
        <v>Cumul transport 2024</v>
      </c>
      <c r="P13" s="369"/>
      <c r="Q13" s="369"/>
      <c r="R13" s="369"/>
      <c r="S13" s="370"/>
      <c r="T13" s="189">
        <f>+F13+'Période 2 - Paie Février'!U13</f>
        <v>43</v>
      </c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00"/>
      <c r="AH13" s="100"/>
      <c r="AI13" s="100"/>
      <c r="AJ13" s="100"/>
      <c r="AK13" s="100"/>
      <c r="AL13" s="100"/>
    </row>
    <row r="14" spans="1:38" ht="5.25" customHeight="1" x14ac:dyDescent="0.2">
      <c r="A14" s="100"/>
      <c r="B14" s="100"/>
      <c r="D14" s="100"/>
      <c r="E14" s="154"/>
      <c r="F14" s="100"/>
      <c r="G14" s="154"/>
      <c r="H14" s="155"/>
      <c r="I14" s="155"/>
      <c r="J14" s="155"/>
      <c r="K14" s="155"/>
      <c r="L14" s="155"/>
      <c r="M14" s="154"/>
      <c r="N14" s="154"/>
      <c r="O14" s="99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85"/>
      <c r="AD14" s="185"/>
      <c r="AE14" s="185"/>
      <c r="AF14" s="185"/>
      <c r="AG14" s="100"/>
      <c r="AH14" s="100"/>
      <c r="AI14" s="100"/>
      <c r="AJ14" s="100"/>
      <c r="AK14" s="100"/>
      <c r="AL14" s="100"/>
    </row>
    <row r="15" spans="1:38" s="100" customFormat="1" ht="4.5" customHeight="1" thickBot="1" x14ac:dyDescent="0.25">
      <c r="A15" s="191"/>
      <c r="B15" s="192"/>
      <c r="C15" s="192"/>
      <c r="D15" s="193"/>
      <c r="E15" s="193"/>
      <c r="F15" s="194"/>
      <c r="G15" s="155"/>
      <c r="H15" s="155"/>
      <c r="I15" s="155"/>
      <c r="J15" s="155"/>
      <c r="K15" s="155"/>
      <c r="L15" s="155"/>
      <c r="M15" s="155"/>
      <c r="N15" s="155"/>
      <c r="O15" s="99"/>
      <c r="AC15" s="185"/>
      <c r="AD15" s="185"/>
      <c r="AE15" s="185"/>
      <c r="AF15" s="185"/>
    </row>
    <row r="16" spans="1:38" ht="40.5" customHeight="1" thickBot="1" x14ac:dyDescent="0.25">
      <c r="A16" s="385" t="s">
        <v>177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2"/>
      <c r="AB16" s="100"/>
      <c r="AC16" s="185"/>
      <c r="AD16" s="185"/>
      <c r="AE16" s="185"/>
      <c r="AF16" s="185"/>
      <c r="AG16" s="100"/>
      <c r="AH16" s="100"/>
      <c r="AI16" s="100"/>
      <c r="AJ16" s="100"/>
      <c r="AK16" s="100"/>
      <c r="AL16" s="100"/>
    </row>
    <row r="17" spans="1:38" s="100" customFormat="1" ht="7.5" customHeight="1" thickBot="1" x14ac:dyDescent="0.25">
      <c r="C17" s="156"/>
      <c r="D17" s="157"/>
      <c r="E17" s="158"/>
      <c r="F17" s="159"/>
      <c r="G17" s="159"/>
      <c r="H17" s="154" t="s">
        <v>162</v>
      </c>
      <c r="I17" s="154" t="s">
        <v>162</v>
      </c>
      <c r="J17" s="154" t="s">
        <v>163</v>
      </c>
      <c r="K17" s="154" t="s">
        <v>36</v>
      </c>
      <c r="L17" s="154" t="s">
        <v>36</v>
      </c>
      <c r="M17" s="159"/>
      <c r="N17" s="159"/>
      <c r="O17" s="99"/>
      <c r="AC17" s="185"/>
      <c r="AD17" s="185"/>
      <c r="AE17" s="185"/>
      <c r="AF17" s="185"/>
    </row>
    <row r="18" spans="1:38" ht="26.25" customHeight="1" thickBot="1" x14ac:dyDescent="0.25">
      <c r="A18" s="343" t="s">
        <v>6</v>
      </c>
      <c r="B18" s="344"/>
      <c r="D18" s="343" t="s">
        <v>11</v>
      </c>
      <c r="E18" s="345"/>
      <c r="F18" s="344"/>
      <c r="G18" s="154"/>
      <c r="H18" s="154"/>
      <c r="I18" s="154"/>
      <c r="J18" s="154"/>
      <c r="K18" s="154"/>
      <c r="L18" s="154"/>
      <c r="M18" s="154"/>
      <c r="N18" s="154"/>
      <c r="O18" s="346" t="s">
        <v>8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8"/>
      <c r="AB18" s="100"/>
      <c r="AC18" s="185"/>
      <c r="AD18" s="185"/>
      <c r="AE18" s="185"/>
      <c r="AF18" s="185"/>
      <c r="AG18" s="100"/>
      <c r="AH18" s="100"/>
      <c r="AI18" s="100"/>
      <c r="AJ18" s="100"/>
      <c r="AK18" s="100"/>
      <c r="AL18" s="100"/>
    </row>
    <row r="19" spans="1:38" s="154" customFormat="1" ht="26.25" customHeight="1" thickBot="1" x14ac:dyDescent="0.25">
      <c r="A19" s="160"/>
      <c r="B19" s="160"/>
      <c r="D19" s="96" t="s">
        <v>7</v>
      </c>
      <c r="E19" s="98"/>
      <c r="F19" s="96" t="s">
        <v>5</v>
      </c>
      <c r="H19" s="154">
        <f>IF(D19=0.5,0.5,0)</f>
        <v>0</v>
      </c>
      <c r="I19" s="154">
        <f>IF(F19=0.5,0.5,0)</f>
        <v>0</v>
      </c>
      <c r="J19" s="154">
        <f>IF(I19+H19&gt;0,1,0)</f>
        <v>0</v>
      </c>
      <c r="K19" s="154">
        <f>IF(D19="FAJ",0.5,0)</f>
        <v>0</v>
      </c>
      <c r="L19" s="154">
        <f>IF(F19="FAJ",0.5,0)</f>
        <v>0</v>
      </c>
      <c r="O19" s="97" t="s">
        <v>15</v>
      </c>
      <c r="P19" s="98"/>
      <c r="Q19" s="300" t="s">
        <v>16</v>
      </c>
      <c r="R19" s="301"/>
      <c r="S19" s="301"/>
      <c r="T19" s="301"/>
      <c r="U19" s="301"/>
      <c r="V19" s="301"/>
      <c r="W19" s="301"/>
      <c r="X19" s="301"/>
      <c r="Y19" s="301"/>
      <c r="Z19" s="301"/>
      <c r="AA19" s="302"/>
      <c r="AC19" s="185"/>
      <c r="AD19" s="185"/>
      <c r="AE19" s="185"/>
      <c r="AF19" s="185"/>
    </row>
    <row r="20" spans="1:38" ht="15" customHeight="1" x14ac:dyDescent="0.2">
      <c r="A20" s="230"/>
      <c r="B20" s="231"/>
      <c r="C20" s="232"/>
      <c r="D20" s="74"/>
      <c r="E20" s="68"/>
      <c r="F20" s="75"/>
      <c r="G20" s="243"/>
      <c r="H20" s="154">
        <f t="shared" ref="H20:H51" si="0">IF(D20=0.5,0.5,0)</f>
        <v>0</v>
      </c>
      <c r="I20" s="154">
        <f t="shared" ref="I20:I51" si="1">IF(F20=0.5,0.5,0)</f>
        <v>0</v>
      </c>
      <c r="J20" s="154">
        <f t="shared" ref="J20:J51" si="2">IF(I20+H20&gt;0,1,0)</f>
        <v>0</v>
      </c>
      <c r="K20" s="154">
        <f t="shared" ref="K20:K51" si="3">IF(D20="FAJ",0.5,0)</f>
        <v>0</v>
      </c>
      <c r="L20" s="154">
        <f t="shared" ref="L20:L51" si="4">IF(F20="FAJ",0.5,0)</f>
        <v>0</v>
      </c>
      <c r="M20" s="154"/>
      <c r="N20" s="232"/>
      <c r="O20" s="76"/>
      <c r="P20" s="68"/>
      <c r="Q20" s="404"/>
      <c r="R20" s="405"/>
      <c r="S20" s="405"/>
      <c r="T20" s="405"/>
      <c r="U20" s="405"/>
      <c r="V20" s="405"/>
      <c r="W20" s="405"/>
      <c r="X20" s="405"/>
      <c r="Y20" s="405"/>
      <c r="Z20" s="405"/>
      <c r="AA20" s="406"/>
      <c r="AB20" s="100"/>
      <c r="AC20" s="185"/>
      <c r="AD20" s="185"/>
      <c r="AE20" s="185"/>
      <c r="AF20" s="185"/>
      <c r="AG20" s="100"/>
      <c r="AH20" s="100"/>
      <c r="AI20" s="100"/>
      <c r="AJ20" s="100"/>
      <c r="AK20" s="100"/>
      <c r="AL20" s="100"/>
    </row>
    <row r="21" spans="1:38" ht="15" customHeight="1" x14ac:dyDescent="0.2">
      <c r="A21" s="233"/>
      <c r="B21" s="234"/>
      <c r="C21" s="232"/>
      <c r="D21" s="71"/>
      <c r="E21" s="68"/>
      <c r="F21" s="72"/>
      <c r="G21" s="243"/>
      <c r="H21" s="154">
        <f t="shared" si="0"/>
        <v>0</v>
      </c>
      <c r="I21" s="154">
        <f t="shared" si="1"/>
        <v>0</v>
      </c>
      <c r="J21" s="154">
        <f t="shared" si="2"/>
        <v>0</v>
      </c>
      <c r="K21" s="154">
        <f t="shared" si="3"/>
        <v>0</v>
      </c>
      <c r="L21" s="154">
        <f t="shared" si="4"/>
        <v>0</v>
      </c>
      <c r="M21" s="154"/>
      <c r="N21" s="232"/>
      <c r="O21" s="73"/>
      <c r="P21" s="6"/>
      <c r="Q21" s="374"/>
      <c r="R21" s="375"/>
      <c r="S21" s="375"/>
      <c r="T21" s="375"/>
      <c r="U21" s="375"/>
      <c r="V21" s="375"/>
      <c r="W21" s="375"/>
      <c r="X21" s="375"/>
      <c r="Y21" s="375"/>
      <c r="Z21" s="375"/>
      <c r="AA21" s="376"/>
      <c r="AB21" s="100"/>
      <c r="AC21" s="185"/>
      <c r="AD21" s="185"/>
      <c r="AE21" s="185"/>
      <c r="AF21" s="185"/>
      <c r="AG21" s="100"/>
      <c r="AH21" s="100"/>
      <c r="AI21" s="100"/>
      <c r="AJ21" s="100"/>
      <c r="AK21" s="100"/>
      <c r="AL21" s="100"/>
    </row>
    <row r="22" spans="1:38" ht="15" customHeight="1" x14ac:dyDescent="0.2">
      <c r="A22" s="233"/>
      <c r="B22" s="234"/>
      <c r="C22" s="232"/>
      <c r="D22" s="71"/>
      <c r="E22" s="68"/>
      <c r="F22" s="72"/>
      <c r="G22" s="243"/>
      <c r="H22" s="154">
        <f t="shared" ref="H22" si="5">IF(D22=0.5,0.5,0)</f>
        <v>0</v>
      </c>
      <c r="I22" s="154">
        <f t="shared" ref="I22" si="6">IF(F22=0.5,0.5,0)</f>
        <v>0</v>
      </c>
      <c r="J22" s="154">
        <f t="shared" ref="J22" si="7">IF(I22+H22&gt;0,1,0)</f>
        <v>0</v>
      </c>
      <c r="K22" s="154">
        <f t="shared" ref="K22" si="8">IF(D22="FAJ",0.5,0)</f>
        <v>0</v>
      </c>
      <c r="L22" s="154">
        <f t="shared" ref="L22" si="9">IF(F22="FAJ",0.5,0)</f>
        <v>0</v>
      </c>
      <c r="M22" s="154"/>
      <c r="N22" s="232"/>
      <c r="O22" s="73"/>
      <c r="P22" s="6"/>
      <c r="Q22" s="374"/>
      <c r="R22" s="375"/>
      <c r="S22" s="375"/>
      <c r="T22" s="375"/>
      <c r="U22" s="375"/>
      <c r="V22" s="375"/>
      <c r="W22" s="375"/>
      <c r="X22" s="375"/>
      <c r="Y22" s="375"/>
      <c r="Z22" s="375"/>
      <c r="AA22" s="376"/>
      <c r="AB22" s="100"/>
      <c r="AC22" s="185"/>
      <c r="AD22" s="185"/>
      <c r="AE22" s="185"/>
      <c r="AF22" s="185"/>
      <c r="AG22" s="100"/>
      <c r="AH22" s="100"/>
      <c r="AI22" s="100"/>
      <c r="AJ22" s="100"/>
      <c r="AK22" s="100"/>
      <c r="AL22" s="100"/>
    </row>
    <row r="23" spans="1:38" ht="15" customHeight="1" x14ac:dyDescent="0.2">
      <c r="A23" s="163" t="s">
        <v>3</v>
      </c>
      <c r="B23" s="164">
        <v>45323</v>
      </c>
      <c r="D23" s="86">
        <v>0.5</v>
      </c>
      <c r="E23" s="6"/>
      <c r="F23" s="87">
        <v>0.5</v>
      </c>
      <c r="G23" s="154"/>
      <c r="H23" s="154">
        <f t="shared" si="0"/>
        <v>0.5</v>
      </c>
      <c r="I23" s="154">
        <f t="shared" si="1"/>
        <v>0.5</v>
      </c>
      <c r="J23" s="154">
        <f t="shared" si="2"/>
        <v>1</v>
      </c>
      <c r="K23" s="154">
        <f t="shared" si="3"/>
        <v>0</v>
      </c>
      <c r="L23" s="154">
        <f t="shared" si="4"/>
        <v>0</v>
      </c>
      <c r="M23" s="154"/>
      <c r="O23" s="8"/>
      <c r="P23" s="6"/>
      <c r="Q23" s="284"/>
      <c r="R23" s="285"/>
      <c r="S23" s="285"/>
      <c r="T23" s="285"/>
      <c r="U23" s="285"/>
      <c r="V23" s="285"/>
      <c r="W23" s="285"/>
      <c r="X23" s="285"/>
      <c r="Y23" s="285"/>
      <c r="Z23" s="285"/>
      <c r="AA23" s="286"/>
      <c r="AB23" s="100"/>
      <c r="AC23" s="185"/>
      <c r="AD23" s="185"/>
      <c r="AE23" s="185"/>
      <c r="AF23" s="185"/>
      <c r="AG23" s="100"/>
      <c r="AH23" s="100"/>
      <c r="AI23" s="100"/>
      <c r="AJ23" s="100"/>
      <c r="AK23" s="100"/>
      <c r="AL23" s="100"/>
    </row>
    <row r="24" spans="1:38" ht="15" customHeight="1" thickBot="1" x14ac:dyDescent="0.25">
      <c r="A24" s="165" t="s">
        <v>4</v>
      </c>
      <c r="B24" s="166">
        <f>B23+1</f>
        <v>45324</v>
      </c>
      <c r="D24" s="88">
        <v>0.5</v>
      </c>
      <c r="E24" s="6"/>
      <c r="F24" s="89">
        <v>0.5</v>
      </c>
      <c r="G24" s="154"/>
      <c r="H24" s="154">
        <f t="shared" si="0"/>
        <v>0.5</v>
      </c>
      <c r="I24" s="154">
        <f t="shared" si="1"/>
        <v>0.5</v>
      </c>
      <c r="J24" s="154">
        <f t="shared" si="2"/>
        <v>1</v>
      </c>
      <c r="K24" s="154">
        <f t="shared" si="3"/>
        <v>0</v>
      </c>
      <c r="L24" s="154">
        <f t="shared" si="4"/>
        <v>0</v>
      </c>
      <c r="M24" s="154"/>
      <c r="O24" s="9"/>
      <c r="P24" s="6"/>
      <c r="Q24" s="287"/>
      <c r="R24" s="288"/>
      <c r="S24" s="288"/>
      <c r="T24" s="288"/>
      <c r="U24" s="288"/>
      <c r="V24" s="288"/>
      <c r="W24" s="288"/>
      <c r="X24" s="288"/>
      <c r="Y24" s="288"/>
      <c r="Z24" s="288"/>
      <c r="AA24" s="289"/>
      <c r="AB24" s="100"/>
      <c r="AC24" s="185"/>
      <c r="AD24" s="185"/>
      <c r="AE24" s="185"/>
      <c r="AF24" s="185"/>
      <c r="AG24" s="100"/>
      <c r="AH24" s="100"/>
      <c r="AI24" s="100"/>
      <c r="AJ24" s="100"/>
      <c r="AK24" s="100"/>
      <c r="AL24" s="100"/>
    </row>
    <row r="25" spans="1:38" s="100" customFormat="1" ht="15" thickBot="1" x14ac:dyDescent="0.25">
      <c r="A25" s="197" t="s">
        <v>169</v>
      </c>
      <c r="B25" s="198">
        <f>B24+1</f>
        <v>45325</v>
      </c>
      <c r="C25" s="199"/>
      <c r="D25" s="113"/>
      <c r="E25" s="113"/>
      <c r="F25" s="114"/>
      <c r="G25" s="154"/>
      <c r="H25" s="154">
        <f t="shared" si="0"/>
        <v>0</v>
      </c>
      <c r="I25" s="154">
        <f t="shared" si="1"/>
        <v>0</v>
      </c>
      <c r="J25" s="154">
        <f t="shared" si="2"/>
        <v>0</v>
      </c>
      <c r="K25" s="154">
        <f t="shared" si="3"/>
        <v>0</v>
      </c>
      <c r="L25" s="154">
        <f t="shared" si="4"/>
        <v>0</v>
      </c>
      <c r="M25" s="154"/>
      <c r="O25" s="99"/>
      <c r="AC25" s="185"/>
      <c r="AD25" s="185"/>
      <c r="AE25" s="185"/>
      <c r="AF25" s="185"/>
    </row>
    <row r="26" spans="1:38" s="154" customFormat="1" ht="26.25" customHeight="1" thickBot="1" x14ac:dyDescent="0.25">
      <c r="A26" s="160"/>
      <c r="B26" s="160"/>
      <c r="D26" s="96" t="s">
        <v>7</v>
      </c>
      <c r="E26" s="98"/>
      <c r="F26" s="96" t="s">
        <v>5</v>
      </c>
      <c r="H26" s="154">
        <f t="shared" si="0"/>
        <v>0</v>
      </c>
      <c r="I26" s="154">
        <f t="shared" si="1"/>
        <v>0</v>
      </c>
      <c r="J26" s="154">
        <f t="shared" si="2"/>
        <v>0</v>
      </c>
      <c r="K26" s="154">
        <f t="shared" si="3"/>
        <v>0</v>
      </c>
      <c r="L26" s="154">
        <f t="shared" si="4"/>
        <v>0</v>
      </c>
      <c r="O26" s="97" t="s">
        <v>15</v>
      </c>
      <c r="P26" s="98"/>
      <c r="Q26" s="300" t="s">
        <v>16</v>
      </c>
      <c r="R26" s="301"/>
      <c r="S26" s="301"/>
      <c r="T26" s="301"/>
      <c r="U26" s="301"/>
      <c r="V26" s="301"/>
      <c r="W26" s="301"/>
      <c r="X26" s="301"/>
      <c r="Y26" s="301"/>
      <c r="Z26" s="301"/>
      <c r="AA26" s="302"/>
      <c r="AC26" s="185"/>
      <c r="AD26" s="185"/>
      <c r="AE26" s="185"/>
      <c r="AF26" s="185"/>
    </row>
    <row r="27" spans="1:38" ht="15" customHeight="1" x14ac:dyDescent="0.2">
      <c r="A27" s="161" t="s">
        <v>0</v>
      </c>
      <c r="B27" s="162">
        <f>B24+3</f>
        <v>45327</v>
      </c>
      <c r="D27" s="83">
        <v>0.5</v>
      </c>
      <c r="E27" s="6"/>
      <c r="F27" s="85">
        <v>0.5</v>
      </c>
      <c r="G27" s="154"/>
      <c r="H27" s="154">
        <f t="shared" si="0"/>
        <v>0.5</v>
      </c>
      <c r="I27" s="154">
        <f t="shared" si="1"/>
        <v>0.5</v>
      </c>
      <c r="J27" s="154">
        <f t="shared" si="2"/>
        <v>1</v>
      </c>
      <c r="K27" s="154">
        <f t="shared" si="3"/>
        <v>0</v>
      </c>
      <c r="L27" s="154">
        <f t="shared" si="4"/>
        <v>0</v>
      </c>
      <c r="M27" s="154"/>
      <c r="O27" s="7"/>
      <c r="P27" s="6"/>
      <c r="Q27" s="303"/>
      <c r="R27" s="304"/>
      <c r="S27" s="304"/>
      <c r="T27" s="304"/>
      <c r="U27" s="304"/>
      <c r="V27" s="304"/>
      <c r="W27" s="304"/>
      <c r="X27" s="304"/>
      <c r="Y27" s="304"/>
      <c r="Z27" s="304"/>
      <c r="AA27" s="305"/>
      <c r="AB27" s="100"/>
      <c r="AC27" s="185"/>
      <c r="AD27" s="185"/>
      <c r="AE27" s="185"/>
      <c r="AF27" s="185"/>
      <c r="AG27" s="100"/>
      <c r="AH27" s="100"/>
      <c r="AI27" s="100"/>
      <c r="AJ27" s="100"/>
      <c r="AK27" s="100"/>
      <c r="AL27" s="100"/>
    </row>
    <row r="28" spans="1:38" ht="15" customHeight="1" x14ac:dyDescent="0.2">
      <c r="A28" s="163" t="s">
        <v>1</v>
      </c>
      <c r="B28" s="164">
        <f>B27+1</f>
        <v>45328</v>
      </c>
      <c r="D28" s="90">
        <v>0.5</v>
      </c>
      <c r="E28" s="6"/>
      <c r="F28" s="87">
        <v>0.5</v>
      </c>
      <c r="G28" s="154"/>
      <c r="H28" s="154">
        <f t="shared" si="0"/>
        <v>0.5</v>
      </c>
      <c r="I28" s="154">
        <f t="shared" si="1"/>
        <v>0.5</v>
      </c>
      <c r="J28" s="154">
        <f t="shared" si="2"/>
        <v>1</v>
      </c>
      <c r="K28" s="154">
        <f t="shared" si="3"/>
        <v>0</v>
      </c>
      <c r="L28" s="154">
        <f t="shared" si="4"/>
        <v>0</v>
      </c>
      <c r="M28" s="154"/>
      <c r="O28" s="8"/>
      <c r="P28" s="6"/>
      <c r="Q28" s="284"/>
      <c r="R28" s="285"/>
      <c r="S28" s="285"/>
      <c r="T28" s="285"/>
      <c r="U28" s="285"/>
      <c r="V28" s="285"/>
      <c r="W28" s="285"/>
      <c r="X28" s="285"/>
      <c r="Y28" s="285"/>
      <c r="Z28" s="285"/>
      <c r="AA28" s="286"/>
      <c r="AB28" s="100"/>
      <c r="AC28" s="185"/>
      <c r="AD28" s="185"/>
      <c r="AE28" s="185"/>
      <c r="AF28" s="185"/>
      <c r="AG28" s="100"/>
      <c r="AH28" s="100"/>
      <c r="AI28" s="100"/>
      <c r="AJ28" s="100"/>
      <c r="AK28" s="100"/>
      <c r="AL28" s="100"/>
    </row>
    <row r="29" spans="1:38" ht="15" customHeight="1" x14ac:dyDescent="0.2">
      <c r="A29" s="163" t="s">
        <v>2</v>
      </c>
      <c r="B29" s="164">
        <f>B28+1</f>
        <v>45329</v>
      </c>
      <c r="D29" s="86">
        <v>0.5</v>
      </c>
      <c r="E29" s="6"/>
      <c r="F29" s="87">
        <v>0.5</v>
      </c>
      <c r="G29" s="154"/>
      <c r="H29" s="154">
        <f t="shared" si="0"/>
        <v>0.5</v>
      </c>
      <c r="I29" s="154">
        <f t="shared" si="1"/>
        <v>0.5</v>
      </c>
      <c r="J29" s="154">
        <f t="shared" si="2"/>
        <v>1</v>
      </c>
      <c r="K29" s="154">
        <f t="shared" si="3"/>
        <v>0</v>
      </c>
      <c r="L29" s="154">
        <f t="shared" si="4"/>
        <v>0</v>
      </c>
      <c r="M29" s="154"/>
      <c r="O29" s="8"/>
      <c r="P29" s="6"/>
      <c r="Q29" s="284"/>
      <c r="R29" s="285"/>
      <c r="S29" s="285"/>
      <c r="T29" s="285"/>
      <c r="U29" s="285"/>
      <c r="V29" s="285"/>
      <c r="W29" s="285"/>
      <c r="X29" s="285"/>
      <c r="Y29" s="285"/>
      <c r="Z29" s="285"/>
      <c r="AA29" s="286"/>
      <c r="AB29" s="100"/>
      <c r="AC29" s="185"/>
      <c r="AD29" s="185"/>
      <c r="AE29" s="185"/>
      <c r="AF29" s="185"/>
      <c r="AG29" s="100"/>
      <c r="AH29" s="100"/>
      <c r="AI29" s="100"/>
      <c r="AJ29" s="100"/>
      <c r="AK29" s="100"/>
      <c r="AL29" s="100"/>
    </row>
    <row r="30" spans="1:38" ht="15" customHeight="1" x14ac:dyDescent="0.2">
      <c r="A30" s="163" t="s">
        <v>3</v>
      </c>
      <c r="B30" s="164">
        <f>B29+1</f>
        <v>45330</v>
      </c>
      <c r="D30" s="86">
        <v>0.5</v>
      </c>
      <c r="E30" s="6"/>
      <c r="F30" s="87">
        <v>0.5</v>
      </c>
      <c r="G30" s="154"/>
      <c r="H30" s="154">
        <f t="shared" si="0"/>
        <v>0.5</v>
      </c>
      <c r="I30" s="154">
        <f t="shared" si="1"/>
        <v>0.5</v>
      </c>
      <c r="J30" s="154">
        <f t="shared" si="2"/>
        <v>1</v>
      </c>
      <c r="K30" s="154">
        <f t="shared" si="3"/>
        <v>0</v>
      </c>
      <c r="L30" s="154">
        <f t="shared" si="4"/>
        <v>0</v>
      </c>
      <c r="M30" s="154"/>
      <c r="O30" s="8"/>
      <c r="P30" s="6"/>
      <c r="Q30" s="284"/>
      <c r="R30" s="285"/>
      <c r="S30" s="285"/>
      <c r="T30" s="285"/>
      <c r="U30" s="285"/>
      <c r="V30" s="285"/>
      <c r="W30" s="285"/>
      <c r="X30" s="285"/>
      <c r="Y30" s="285"/>
      <c r="Z30" s="285"/>
      <c r="AA30" s="286"/>
      <c r="AB30" s="100"/>
      <c r="AC30" s="185"/>
      <c r="AD30" s="185"/>
      <c r="AE30" s="185"/>
      <c r="AF30" s="185"/>
      <c r="AG30" s="100"/>
      <c r="AH30" s="100"/>
      <c r="AI30" s="100"/>
      <c r="AJ30" s="100"/>
      <c r="AK30" s="100"/>
      <c r="AL30" s="100"/>
    </row>
    <row r="31" spans="1:38" ht="15" customHeight="1" thickBot="1" x14ac:dyDescent="0.25">
      <c r="A31" s="165" t="s">
        <v>4</v>
      </c>
      <c r="B31" s="166">
        <f>B30+1</f>
        <v>45331</v>
      </c>
      <c r="D31" s="88">
        <v>0.5</v>
      </c>
      <c r="E31" s="6"/>
      <c r="F31" s="89">
        <v>0.5</v>
      </c>
      <c r="G31" s="154"/>
      <c r="H31" s="154">
        <f t="shared" si="0"/>
        <v>0.5</v>
      </c>
      <c r="I31" s="154">
        <f t="shared" si="1"/>
        <v>0.5</v>
      </c>
      <c r="J31" s="154">
        <f t="shared" si="2"/>
        <v>1</v>
      </c>
      <c r="K31" s="154">
        <f t="shared" si="3"/>
        <v>0</v>
      </c>
      <c r="L31" s="154">
        <f t="shared" si="4"/>
        <v>0</v>
      </c>
      <c r="M31" s="154"/>
      <c r="O31" s="9"/>
      <c r="P31" s="6"/>
      <c r="Q31" s="287"/>
      <c r="R31" s="288"/>
      <c r="S31" s="288"/>
      <c r="T31" s="288"/>
      <c r="U31" s="288"/>
      <c r="V31" s="288"/>
      <c r="W31" s="288"/>
      <c r="X31" s="288"/>
      <c r="Y31" s="288"/>
      <c r="Z31" s="288"/>
      <c r="AA31" s="289"/>
      <c r="AB31" s="100"/>
      <c r="AC31" s="185"/>
      <c r="AD31" s="185"/>
      <c r="AE31" s="185"/>
      <c r="AF31" s="185"/>
      <c r="AG31" s="100"/>
      <c r="AH31" s="100"/>
      <c r="AI31" s="100"/>
      <c r="AJ31" s="100"/>
      <c r="AK31" s="100"/>
      <c r="AL31" s="100"/>
    </row>
    <row r="32" spans="1:38" s="100" customFormat="1" ht="15.75" customHeight="1" thickBot="1" x14ac:dyDescent="0.25">
      <c r="A32" s="197" t="s">
        <v>169</v>
      </c>
      <c r="B32" s="198">
        <f>B31+1</f>
        <v>45332</v>
      </c>
      <c r="C32" s="199"/>
      <c r="D32" s="113"/>
      <c r="E32" s="113"/>
      <c r="F32" s="114"/>
      <c r="G32" s="154"/>
      <c r="H32" s="154">
        <f t="shared" si="0"/>
        <v>0</v>
      </c>
      <c r="I32" s="154">
        <f t="shared" si="1"/>
        <v>0</v>
      </c>
      <c r="J32" s="154">
        <f t="shared" si="2"/>
        <v>0</v>
      </c>
      <c r="K32" s="154">
        <f t="shared" si="3"/>
        <v>0</v>
      </c>
      <c r="L32" s="154">
        <f t="shared" si="4"/>
        <v>0</v>
      </c>
      <c r="M32" s="154"/>
      <c r="O32" s="99"/>
    </row>
    <row r="33" spans="1:38" s="154" customFormat="1" ht="26.25" customHeight="1" thickBot="1" x14ac:dyDescent="0.25">
      <c r="A33" s="160"/>
      <c r="B33" s="160"/>
      <c r="D33" s="96" t="s">
        <v>7</v>
      </c>
      <c r="E33" s="98"/>
      <c r="F33" s="96" t="s">
        <v>5</v>
      </c>
      <c r="H33" s="154">
        <f t="shared" si="0"/>
        <v>0</v>
      </c>
      <c r="I33" s="154">
        <f t="shared" si="1"/>
        <v>0</v>
      </c>
      <c r="J33" s="154">
        <f t="shared" si="2"/>
        <v>0</v>
      </c>
      <c r="K33" s="154">
        <f t="shared" si="3"/>
        <v>0</v>
      </c>
      <c r="L33" s="154">
        <f t="shared" si="4"/>
        <v>0</v>
      </c>
      <c r="O33" s="97" t="s">
        <v>15</v>
      </c>
      <c r="P33" s="98"/>
      <c r="Q33" s="300" t="s">
        <v>16</v>
      </c>
      <c r="R33" s="301"/>
      <c r="S33" s="301"/>
      <c r="T33" s="301"/>
      <c r="U33" s="301"/>
      <c r="V33" s="301"/>
      <c r="W33" s="301"/>
      <c r="X33" s="301"/>
      <c r="Y33" s="301"/>
      <c r="Z33" s="301"/>
      <c r="AA33" s="302"/>
    </row>
    <row r="34" spans="1:38" ht="15" customHeight="1" x14ac:dyDescent="0.2">
      <c r="A34" s="161" t="s">
        <v>0</v>
      </c>
      <c r="B34" s="162">
        <f>B31+3</f>
        <v>45334</v>
      </c>
      <c r="D34" s="83">
        <v>0.5</v>
      </c>
      <c r="E34" s="6"/>
      <c r="F34" s="85">
        <v>0.5</v>
      </c>
      <c r="G34" s="154"/>
      <c r="H34" s="154">
        <f t="shared" si="0"/>
        <v>0.5</v>
      </c>
      <c r="I34" s="154">
        <f t="shared" si="1"/>
        <v>0.5</v>
      </c>
      <c r="J34" s="154">
        <f t="shared" si="2"/>
        <v>1</v>
      </c>
      <c r="K34" s="154">
        <f t="shared" si="3"/>
        <v>0</v>
      </c>
      <c r="L34" s="154">
        <f t="shared" si="4"/>
        <v>0</v>
      </c>
      <c r="M34" s="154"/>
      <c r="O34" s="7"/>
      <c r="P34" s="6"/>
      <c r="Q34" s="303"/>
      <c r="R34" s="304"/>
      <c r="S34" s="304"/>
      <c r="T34" s="304"/>
      <c r="U34" s="304"/>
      <c r="V34" s="304"/>
      <c r="W34" s="304"/>
      <c r="X34" s="304"/>
      <c r="Y34" s="304"/>
      <c r="Z34" s="304"/>
      <c r="AA34" s="305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1:38" ht="15" customHeight="1" x14ac:dyDescent="0.2">
      <c r="A35" s="163" t="s">
        <v>1</v>
      </c>
      <c r="B35" s="164">
        <f>B34+1</f>
        <v>45335</v>
      </c>
      <c r="D35" s="86">
        <v>0.5</v>
      </c>
      <c r="E35" s="6"/>
      <c r="F35" s="87">
        <v>0.5</v>
      </c>
      <c r="G35" s="154"/>
      <c r="H35" s="154">
        <f t="shared" si="0"/>
        <v>0.5</v>
      </c>
      <c r="I35" s="154">
        <f t="shared" si="1"/>
        <v>0.5</v>
      </c>
      <c r="J35" s="154">
        <f t="shared" si="2"/>
        <v>1</v>
      </c>
      <c r="K35" s="154">
        <f t="shared" si="3"/>
        <v>0</v>
      </c>
      <c r="L35" s="154">
        <f t="shared" si="4"/>
        <v>0</v>
      </c>
      <c r="M35" s="154"/>
      <c r="O35" s="8"/>
      <c r="P35" s="6"/>
      <c r="Q35" s="284"/>
      <c r="R35" s="285"/>
      <c r="S35" s="285"/>
      <c r="T35" s="285"/>
      <c r="U35" s="285"/>
      <c r="V35" s="285"/>
      <c r="W35" s="285"/>
      <c r="X35" s="285"/>
      <c r="Y35" s="285"/>
      <c r="Z35" s="285"/>
      <c r="AA35" s="286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</row>
    <row r="36" spans="1:38" ht="15" customHeight="1" x14ac:dyDescent="0.2">
      <c r="A36" s="163" t="s">
        <v>2</v>
      </c>
      <c r="B36" s="164">
        <f>B35+1</f>
        <v>45336</v>
      </c>
      <c r="D36" s="86">
        <v>0.5</v>
      </c>
      <c r="E36" s="6"/>
      <c r="F36" s="87">
        <v>0.5</v>
      </c>
      <c r="G36" s="154"/>
      <c r="H36" s="154">
        <f t="shared" si="0"/>
        <v>0.5</v>
      </c>
      <c r="I36" s="154">
        <f t="shared" si="1"/>
        <v>0.5</v>
      </c>
      <c r="J36" s="154">
        <f t="shared" si="2"/>
        <v>1</v>
      </c>
      <c r="K36" s="154">
        <f t="shared" si="3"/>
        <v>0</v>
      </c>
      <c r="L36" s="154">
        <f t="shared" si="4"/>
        <v>0</v>
      </c>
      <c r="M36" s="154"/>
      <c r="O36" s="8"/>
      <c r="P36" s="6"/>
      <c r="Q36" s="284"/>
      <c r="R36" s="285"/>
      <c r="S36" s="285"/>
      <c r="T36" s="285"/>
      <c r="U36" s="285"/>
      <c r="V36" s="285"/>
      <c r="W36" s="285"/>
      <c r="X36" s="285"/>
      <c r="Y36" s="285"/>
      <c r="Z36" s="285"/>
      <c r="AA36" s="286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</row>
    <row r="37" spans="1:38" ht="15" customHeight="1" x14ac:dyDescent="0.2">
      <c r="A37" s="163" t="s">
        <v>3</v>
      </c>
      <c r="B37" s="164">
        <f>B36+1</f>
        <v>45337</v>
      </c>
      <c r="D37" s="86">
        <v>0.5</v>
      </c>
      <c r="E37" s="6"/>
      <c r="F37" s="87">
        <v>0.5</v>
      </c>
      <c r="G37" s="154"/>
      <c r="H37" s="154">
        <f t="shared" si="0"/>
        <v>0.5</v>
      </c>
      <c r="I37" s="154">
        <f t="shared" si="1"/>
        <v>0.5</v>
      </c>
      <c r="J37" s="154">
        <f t="shared" si="2"/>
        <v>1</v>
      </c>
      <c r="K37" s="154">
        <f t="shared" si="3"/>
        <v>0</v>
      </c>
      <c r="L37" s="154">
        <f t="shared" si="4"/>
        <v>0</v>
      </c>
      <c r="M37" s="154"/>
      <c r="O37" s="8"/>
      <c r="P37" s="6"/>
      <c r="Q37" s="284"/>
      <c r="R37" s="285"/>
      <c r="S37" s="285"/>
      <c r="T37" s="285"/>
      <c r="U37" s="285"/>
      <c r="V37" s="285"/>
      <c r="W37" s="285"/>
      <c r="X37" s="285"/>
      <c r="Y37" s="285"/>
      <c r="Z37" s="285"/>
      <c r="AA37" s="286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</row>
    <row r="38" spans="1:38" ht="15" customHeight="1" thickBot="1" x14ac:dyDescent="0.25">
      <c r="A38" s="165" t="s">
        <v>4</v>
      </c>
      <c r="B38" s="166">
        <f>B37+1</f>
        <v>45338</v>
      </c>
      <c r="D38" s="88">
        <v>0.5</v>
      </c>
      <c r="E38" s="6"/>
      <c r="F38" s="89">
        <v>0.5</v>
      </c>
      <c r="G38" s="154"/>
      <c r="H38" s="154">
        <f t="shared" si="0"/>
        <v>0.5</v>
      </c>
      <c r="I38" s="154">
        <f t="shared" si="1"/>
        <v>0.5</v>
      </c>
      <c r="J38" s="154">
        <f t="shared" si="2"/>
        <v>1</v>
      </c>
      <c r="K38" s="154">
        <f t="shared" si="3"/>
        <v>0</v>
      </c>
      <c r="L38" s="154">
        <f t="shared" si="4"/>
        <v>0</v>
      </c>
      <c r="M38" s="154"/>
      <c r="O38" s="9"/>
      <c r="P38" s="6"/>
      <c r="Q38" s="287"/>
      <c r="R38" s="288"/>
      <c r="S38" s="288"/>
      <c r="T38" s="288"/>
      <c r="U38" s="288"/>
      <c r="V38" s="288"/>
      <c r="W38" s="288"/>
      <c r="X38" s="288"/>
      <c r="Y38" s="288"/>
      <c r="Z38" s="288"/>
      <c r="AA38" s="289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</row>
    <row r="39" spans="1:38" s="100" customFormat="1" ht="15" thickBot="1" x14ac:dyDescent="0.25">
      <c r="A39" s="197" t="s">
        <v>169</v>
      </c>
      <c r="B39" s="198">
        <f>B38+1</f>
        <v>45339</v>
      </c>
      <c r="C39" s="199"/>
      <c r="D39" s="113"/>
      <c r="E39" s="113"/>
      <c r="F39" s="114"/>
      <c r="G39" s="154"/>
      <c r="H39" s="154">
        <f t="shared" si="0"/>
        <v>0</v>
      </c>
      <c r="I39" s="154">
        <f t="shared" si="1"/>
        <v>0</v>
      </c>
      <c r="J39" s="154">
        <f t="shared" si="2"/>
        <v>0</v>
      </c>
      <c r="K39" s="154">
        <f t="shared" si="3"/>
        <v>0</v>
      </c>
      <c r="L39" s="154">
        <f t="shared" si="4"/>
        <v>0</v>
      </c>
      <c r="M39" s="154"/>
      <c r="O39" s="99"/>
    </row>
    <row r="40" spans="1:38" s="154" customFormat="1" ht="26.25" customHeight="1" thickBot="1" x14ac:dyDescent="0.25">
      <c r="A40" s="160"/>
      <c r="B40" s="160"/>
      <c r="D40" s="96" t="s">
        <v>7</v>
      </c>
      <c r="E40" s="98"/>
      <c r="F40" s="96" t="s">
        <v>5</v>
      </c>
      <c r="H40" s="154">
        <f t="shared" si="0"/>
        <v>0</v>
      </c>
      <c r="I40" s="154">
        <f t="shared" si="1"/>
        <v>0</v>
      </c>
      <c r="J40" s="154">
        <f t="shared" si="2"/>
        <v>0</v>
      </c>
      <c r="K40" s="154">
        <f t="shared" si="3"/>
        <v>0</v>
      </c>
      <c r="L40" s="154">
        <f t="shared" si="4"/>
        <v>0</v>
      </c>
      <c r="O40" s="97" t="s">
        <v>15</v>
      </c>
      <c r="P40" s="98"/>
      <c r="Q40" s="300" t="s">
        <v>16</v>
      </c>
      <c r="R40" s="301"/>
      <c r="S40" s="301"/>
      <c r="T40" s="301"/>
      <c r="U40" s="301"/>
      <c r="V40" s="301"/>
      <c r="W40" s="301"/>
      <c r="X40" s="301"/>
      <c r="Y40" s="301"/>
      <c r="Z40" s="301"/>
      <c r="AA40" s="302"/>
    </row>
    <row r="41" spans="1:38" ht="15" customHeight="1" x14ac:dyDescent="0.2">
      <c r="A41" s="161" t="s">
        <v>0</v>
      </c>
      <c r="B41" s="162">
        <f>B38+3</f>
        <v>45341</v>
      </c>
      <c r="D41" s="83">
        <v>0.5</v>
      </c>
      <c r="E41" s="6"/>
      <c r="F41" s="85">
        <v>0.5</v>
      </c>
      <c r="G41" s="154"/>
      <c r="H41" s="154">
        <f t="shared" si="0"/>
        <v>0.5</v>
      </c>
      <c r="I41" s="154">
        <f t="shared" si="1"/>
        <v>0.5</v>
      </c>
      <c r="J41" s="154">
        <f t="shared" si="2"/>
        <v>1</v>
      </c>
      <c r="K41" s="154">
        <f t="shared" si="3"/>
        <v>0</v>
      </c>
      <c r="L41" s="154">
        <f t="shared" si="4"/>
        <v>0</v>
      </c>
      <c r="M41" s="154"/>
      <c r="O41" s="7"/>
      <c r="P41" s="6"/>
      <c r="Q41" s="303"/>
      <c r="R41" s="304"/>
      <c r="S41" s="304"/>
      <c r="T41" s="304"/>
      <c r="U41" s="304"/>
      <c r="V41" s="304"/>
      <c r="W41" s="304"/>
      <c r="X41" s="304"/>
      <c r="Y41" s="304"/>
      <c r="Z41" s="304"/>
      <c r="AA41" s="305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</row>
    <row r="42" spans="1:38" ht="15" customHeight="1" x14ac:dyDescent="0.2">
      <c r="A42" s="163" t="s">
        <v>1</v>
      </c>
      <c r="B42" s="164">
        <f t="shared" ref="B42:B45" si="10">B39+3</f>
        <v>45342</v>
      </c>
      <c r="D42" s="86">
        <v>0.5</v>
      </c>
      <c r="E42" s="6"/>
      <c r="F42" s="87">
        <v>0.5</v>
      </c>
      <c r="G42" s="154"/>
      <c r="H42" s="154">
        <f t="shared" si="0"/>
        <v>0.5</v>
      </c>
      <c r="I42" s="154">
        <f t="shared" si="1"/>
        <v>0.5</v>
      </c>
      <c r="J42" s="154">
        <f t="shared" si="2"/>
        <v>1</v>
      </c>
      <c r="K42" s="154">
        <f t="shared" si="3"/>
        <v>0</v>
      </c>
      <c r="L42" s="154">
        <f t="shared" si="4"/>
        <v>0</v>
      </c>
      <c r="M42" s="154"/>
      <c r="O42" s="8"/>
      <c r="P42" s="6"/>
      <c r="Q42" s="284"/>
      <c r="R42" s="285"/>
      <c r="S42" s="285"/>
      <c r="T42" s="285"/>
      <c r="U42" s="285"/>
      <c r="V42" s="285"/>
      <c r="W42" s="285"/>
      <c r="X42" s="285"/>
      <c r="Y42" s="285"/>
      <c r="Z42" s="285"/>
      <c r="AA42" s="286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</row>
    <row r="43" spans="1:38" ht="15" customHeight="1" x14ac:dyDescent="0.2">
      <c r="A43" s="163" t="s">
        <v>2</v>
      </c>
      <c r="B43" s="164">
        <f t="shared" si="10"/>
        <v>3</v>
      </c>
      <c r="D43" s="86">
        <v>0.5</v>
      </c>
      <c r="E43" s="6"/>
      <c r="F43" s="87">
        <v>0.5</v>
      </c>
      <c r="G43" s="154"/>
      <c r="H43" s="154">
        <f t="shared" si="0"/>
        <v>0.5</v>
      </c>
      <c r="I43" s="154">
        <f t="shared" si="1"/>
        <v>0.5</v>
      </c>
      <c r="J43" s="154">
        <f t="shared" si="2"/>
        <v>1</v>
      </c>
      <c r="K43" s="154">
        <f t="shared" si="3"/>
        <v>0</v>
      </c>
      <c r="L43" s="154">
        <f t="shared" si="4"/>
        <v>0</v>
      </c>
      <c r="M43" s="154"/>
      <c r="O43" s="8"/>
      <c r="P43" s="6"/>
      <c r="Q43" s="284"/>
      <c r="R43" s="285"/>
      <c r="S43" s="285"/>
      <c r="T43" s="285"/>
      <c r="U43" s="285"/>
      <c r="V43" s="285"/>
      <c r="W43" s="285"/>
      <c r="X43" s="285"/>
      <c r="Y43" s="285"/>
      <c r="Z43" s="285"/>
      <c r="AA43" s="286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</row>
    <row r="44" spans="1:38" ht="15" customHeight="1" x14ac:dyDescent="0.2">
      <c r="A44" s="163" t="s">
        <v>3</v>
      </c>
      <c r="B44" s="164">
        <f t="shared" si="10"/>
        <v>45344</v>
      </c>
      <c r="D44" s="86">
        <v>0.5</v>
      </c>
      <c r="E44" s="6"/>
      <c r="F44" s="87">
        <v>0.5</v>
      </c>
      <c r="G44" s="154"/>
      <c r="H44" s="154">
        <f t="shared" si="0"/>
        <v>0.5</v>
      </c>
      <c r="I44" s="154">
        <f t="shared" si="1"/>
        <v>0.5</v>
      </c>
      <c r="J44" s="154">
        <f t="shared" si="2"/>
        <v>1</v>
      </c>
      <c r="K44" s="154">
        <f t="shared" si="3"/>
        <v>0</v>
      </c>
      <c r="L44" s="154">
        <f t="shared" si="4"/>
        <v>0</v>
      </c>
      <c r="M44" s="154"/>
      <c r="O44" s="8"/>
      <c r="P44" s="6"/>
      <c r="Q44" s="284"/>
      <c r="R44" s="285"/>
      <c r="S44" s="285"/>
      <c r="T44" s="285"/>
      <c r="U44" s="285"/>
      <c r="V44" s="285"/>
      <c r="W44" s="285"/>
      <c r="X44" s="285"/>
      <c r="Y44" s="285"/>
      <c r="Z44" s="285"/>
      <c r="AA44" s="286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</row>
    <row r="45" spans="1:38" ht="15" customHeight="1" thickBot="1" x14ac:dyDescent="0.25">
      <c r="A45" s="165" t="s">
        <v>4</v>
      </c>
      <c r="B45" s="166">
        <f t="shared" si="10"/>
        <v>45345</v>
      </c>
      <c r="D45" s="88">
        <v>0.5</v>
      </c>
      <c r="E45" s="6"/>
      <c r="F45" s="89">
        <v>0.5</v>
      </c>
      <c r="G45" s="154"/>
      <c r="H45" s="154">
        <f t="shared" si="0"/>
        <v>0.5</v>
      </c>
      <c r="I45" s="154">
        <f t="shared" si="1"/>
        <v>0.5</v>
      </c>
      <c r="J45" s="154">
        <f t="shared" si="2"/>
        <v>1</v>
      </c>
      <c r="K45" s="154">
        <f t="shared" si="3"/>
        <v>0</v>
      </c>
      <c r="L45" s="154">
        <f t="shared" si="4"/>
        <v>0</v>
      </c>
      <c r="M45" s="154"/>
      <c r="O45" s="9"/>
      <c r="P45" s="6"/>
      <c r="Q45" s="287"/>
      <c r="R45" s="288"/>
      <c r="S45" s="288"/>
      <c r="T45" s="288"/>
      <c r="U45" s="288"/>
      <c r="V45" s="288"/>
      <c r="W45" s="288"/>
      <c r="X45" s="288"/>
      <c r="Y45" s="288"/>
      <c r="Z45" s="288"/>
      <c r="AA45" s="289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</row>
    <row r="46" spans="1:38" s="100" customFormat="1" ht="15" thickBot="1" x14ac:dyDescent="0.25">
      <c r="A46" s="197" t="s">
        <v>169</v>
      </c>
      <c r="B46" s="198">
        <f>B45+1</f>
        <v>45346</v>
      </c>
      <c r="C46" s="199"/>
      <c r="D46" s="113"/>
      <c r="E46" s="113"/>
      <c r="F46" s="114"/>
      <c r="G46" s="154"/>
      <c r="H46" s="154">
        <f t="shared" si="0"/>
        <v>0</v>
      </c>
      <c r="I46" s="154">
        <f t="shared" si="1"/>
        <v>0</v>
      </c>
      <c r="J46" s="154">
        <f t="shared" si="2"/>
        <v>0</v>
      </c>
      <c r="K46" s="154">
        <f t="shared" si="3"/>
        <v>0</v>
      </c>
      <c r="L46" s="154">
        <f t="shared" si="4"/>
        <v>0</v>
      </c>
      <c r="M46" s="154"/>
      <c r="O46" s="99"/>
    </row>
    <row r="47" spans="1:38" s="154" customFormat="1" ht="26.25" customHeight="1" thickBot="1" x14ac:dyDescent="0.25">
      <c r="A47" s="160"/>
      <c r="B47" s="160"/>
      <c r="D47" s="96" t="s">
        <v>7</v>
      </c>
      <c r="E47" s="98"/>
      <c r="F47" s="96" t="s">
        <v>5</v>
      </c>
      <c r="H47" s="154">
        <f t="shared" si="0"/>
        <v>0</v>
      </c>
      <c r="I47" s="154">
        <f t="shared" si="1"/>
        <v>0</v>
      </c>
      <c r="J47" s="154">
        <f t="shared" si="2"/>
        <v>0</v>
      </c>
      <c r="K47" s="154">
        <f t="shared" si="3"/>
        <v>0</v>
      </c>
      <c r="L47" s="154">
        <f t="shared" si="4"/>
        <v>0</v>
      </c>
      <c r="O47" s="97" t="s">
        <v>15</v>
      </c>
      <c r="P47" s="98"/>
      <c r="Q47" s="300" t="s">
        <v>16</v>
      </c>
      <c r="R47" s="301"/>
      <c r="S47" s="301"/>
      <c r="T47" s="301"/>
      <c r="U47" s="301"/>
      <c r="V47" s="301"/>
      <c r="W47" s="301"/>
      <c r="X47" s="301"/>
      <c r="Y47" s="301"/>
      <c r="Z47" s="301"/>
      <c r="AA47" s="302"/>
    </row>
    <row r="48" spans="1:38" ht="15" customHeight="1" thickBot="1" x14ac:dyDescent="0.25">
      <c r="A48" s="161" t="s">
        <v>0</v>
      </c>
      <c r="B48" s="162">
        <f>B45+3</f>
        <v>45348</v>
      </c>
      <c r="D48" s="83">
        <v>0.5</v>
      </c>
      <c r="E48" s="6"/>
      <c r="F48" s="85">
        <v>0.5</v>
      </c>
      <c r="G48" s="154"/>
      <c r="H48" s="154">
        <f t="shared" si="0"/>
        <v>0.5</v>
      </c>
      <c r="I48" s="154">
        <f t="shared" si="1"/>
        <v>0.5</v>
      </c>
      <c r="J48" s="154">
        <f t="shared" si="2"/>
        <v>1</v>
      </c>
      <c r="K48" s="154">
        <f t="shared" si="3"/>
        <v>0</v>
      </c>
      <c r="L48" s="154">
        <f t="shared" si="4"/>
        <v>0</v>
      </c>
      <c r="M48" s="154"/>
      <c r="O48" s="7"/>
      <c r="P48" s="6"/>
      <c r="Q48" s="303"/>
      <c r="R48" s="304"/>
      <c r="S48" s="304"/>
      <c r="T48" s="304"/>
      <c r="U48" s="304"/>
      <c r="V48" s="304"/>
      <c r="W48" s="304"/>
      <c r="X48" s="304"/>
      <c r="Y48" s="304"/>
      <c r="Z48" s="304"/>
      <c r="AA48" s="305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</row>
    <row r="49" spans="1:39" ht="15" customHeight="1" thickBot="1" x14ac:dyDescent="0.25">
      <c r="A49" s="163" t="s">
        <v>1</v>
      </c>
      <c r="B49" s="164">
        <f>B48+1</f>
        <v>45349</v>
      </c>
      <c r="D49" s="86">
        <v>0.5</v>
      </c>
      <c r="E49" s="6"/>
      <c r="F49" s="87">
        <v>0.5</v>
      </c>
      <c r="G49" s="154"/>
      <c r="H49" s="154">
        <f t="shared" si="0"/>
        <v>0.5</v>
      </c>
      <c r="I49" s="154">
        <f t="shared" si="1"/>
        <v>0.5</v>
      </c>
      <c r="J49" s="154">
        <f t="shared" si="2"/>
        <v>1</v>
      </c>
      <c r="K49" s="154">
        <f t="shared" si="3"/>
        <v>0</v>
      </c>
      <c r="L49" s="154">
        <f t="shared" si="4"/>
        <v>0</v>
      </c>
      <c r="M49" s="154"/>
      <c r="O49" s="7"/>
      <c r="P49" s="6"/>
      <c r="Q49" s="284"/>
      <c r="R49" s="285"/>
      <c r="S49" s="285"/>
      <c r="T49" s="285"/>
      <c r="U49" s="285"/>
      <c r="V49" s="285"/>
      <c r="W49" s="285"/>
      <c r="X49" s="285"/>
      <c r="Y49" s="285"/>
      <c r="Z49" s="285"/>
      <c r="AA49" s="286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</row>
    <row r="50" spans="1:39" ht="15" customHeight="1" thickBot="1" x14ac:dyDescent="0.25">
      <c r="A50" s="163" t="s">
        <v>2</v>
      </c>
      <c r="B50" s="164">
        <f>B49+1</f>
        <v>45350</v>
      </c>
      <c r="D50" s="86">
        <v>0.5</v>
      </c>
      <c r="E50" s="6"/>
      <c r="F50" s="87">
        <v>0.5</v>
      </c>
      <c r="G50" s="202"/>
      <c r="H50" s="202">
        <f t="shared" si="0"/>
        <v>0.5</v>
      </c>
      <c r="I50" s="202">
        <f t="shared" si="1"/>
        <v>0.5</v>
      </c>
      <c r="J50" s="202">
        <f t="shared" si="2"/>
        <v>1</v>
      </c>
      <c r="K50" s="202">
        <f t="shared" si="3"/>
        <v>0</v>
      </c>
      <c r="L50" s="202">
        <f t="shared" si="4"/>
        <v>0</v>
      </c>
      <c r="M50" s="202"/>
      <c r="N50" s="195"/>
      <c r="O50" s="7"/>
      <c r="P50" s="6"/>
      <c r="Q50" s="284"/>
      <c r="R50" s="285"/>
      <c r="S50" s="285"/>
      <c r="T50" s="285"/>
      <c r="U50" s="285"/>
      <c r="V50" s="285"/>
      <c r="W50" s="285"/>
      <c r="X50" s="285"/>
      <c r="Y50" s="285"/>
      <c r="Z50" s="285"/>
      <c r="AA50" s="286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</row>
    <row r="51" spans="1:39" ht="15" customHeight="1" x14ac:dyDescent="0.2">
      <c r="A51" s="163" t="s">
        <v>3</v>
      </c>
      <c r="B51" s="164">
        <f>B50+1</f>
        <v>45351</v>
      </c>
      <c r="D51" s="86">
        <v>0.5</v>
      </c>
      <c r="E51" s="6"/>
      <c r="F51" s="87">
        <v>0.5</v>
      </c>
      <c r="G51" s="202"/>
      <c r="H51" s="202">
        <f t="shared" si="0"/>
        <v>0.5</v>
      </c>
      <c r="I51" s="202">
        <f t="shared" si="1"/>
        <v>0.5</v>
      </c>
      <c r="J51" s="202">
        <f t="shared" si="2"/>
        <v>1</v>
      </c>
      <c r="K51" s="202">
        <f t="shared" si="3"/>
        <v>0</v>
      </c>
      <c r="L51" s="202">
        <f t="shared" si="4"/>
        <v>0</v>
      </c>
      <c r="M51" s="202"/>
      <c r="N51" s="195"/>
      <c r="O51" s="7"/>
      <c r="P51" s="6"/>
      <c r="Q51" s="284"/>
      <c r="R51" s="285"/>
      <c r="S51" s="285"/>
      <c r="T51" s="285"/>
      <c r="U51" s="285"/>
      <c r="V51" s="285"/>
      <c r="W51" s="285"/>
      <c r="X51" s="285"/>
      <c r="Y51" s="285"/>
      <c r="Z51" s="285"/>
      <c r="AA51" s="286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</row>
    <row r="52" spans="1:39" ht="15" customHeight="1" thickBot="1" x14ac:dyDescent="0.25">
      <c r="A52" s="235"/>
      <c r="B52" s="235"/>
      <c r="C52" s="232"/>
      <c r="D52" s="67"/>
      <c r="E52" s="68"/>
      <c r="F52" s="69"/>
      <c r="G52" s="243"/>
      <c r="H52" s="154">
        <f t="shared" ref="H52" si="11">IF(D52=0.5,0.5,0)</f>
        <v>0</v>
      </c>
      <c r="I52" s="154">
        <f t="shared" ref="I52" si="12">IF(F52=0.5,0.5,0)</f>
        <v>0</v>
      </c>
      <c r="J52" s="154">
        <f t="shared" ref="J52" si="13">IF(I52+H52&gt;0,1,0)</f>
        <v>0</v>
      </c>
      <c r="K52" s="154">
        <f t="shared" ref="K52" si="14">IF(D52="FAJ",0.5,0)</f>
        <v>0</v>
      </c>
      <c r="L52" s="154">
        <f t="shared" ref="L52" si="15">IF(F52="FAJ",0.5,0)</f>
        <v>0</v>
      </c>
      <c r="M52" s="154"/>
      <c r="N52" s="232"/>
      <c r="O52" s="70"/>
      <c r="P52" s="68"/>
      <c r="Q52" s="371"/>
      <c r="R52" s="372"/>
      <c r="S52" s="372"/>
      <c r="T52" s="372"/>
      <c r="U52" s="372"/>
      <c r="V52" s="372"/>
      <c r="W52" s="372"/>
      <c r="X52" s="372"/>
      <c r="Y52" s="372"/>
      <c r="Z52" s="372"/>
      <c r="AA52" s="373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</row>
    <row r="53" spans="1:39" x14ac:dyDescent="0.2">
      <c r="A53" s="100"/>
      <c r="B53" s="100"/>
      <c r="D53" s="213">
        <f>SUM(D20:D52)</f>
        <v>10.5</v>
      </c>
      <c r="E53" s="213"/>
      <c r="F53" s="213">
        <f t="shared" ref="F53" si="16">SUM(F20:F52)</f>
        <v>10.5</v>
      </c>
      <c r="G53" s="154"/>
      <c r="H53" s="154"/>
      <c r="I53" s="154"/>
      <c r="J53" s="154">
        <f>SUM(J19:J52)</f>
        <v>21</v>
      </c>
      <c r="K53" s="154"/>
      <c r="L53" s="154"/>
      <c r="M53" s="154"/>
      <c r="N53" s="154"/>
      <c r="O53" s="99"/>
      <c r="P53" s="100"/>
      <c r="Q53" s="290" t="s">
        <v>32</v>
      </c>
      <c r="R53" s="291"/>
      <c r="S53" s="291"/>
      <c r="T53" s="291"/>
      <c r="U53" s="291"/>
      <c r="V53" s="291"/>
      <c r="W53" s="292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</row>
    <row r="54" spans="1:39" x14ac:dyDescent="0.2">
      <c r="A54" s="100"/>
      <c r="B54" s="100"/>
      <c r="D54" s="99"/>
      <c r="F54" s="100"/>
      <c r="G54" s="154"/>
      <c r="H54" s="154"/>
      <c r="I54" s="154"/>
      <c r="J54" s="154"/>
      <c r="K54" s="154"/>
      <c r="L54" s="154"/>
      <c r="M54" s="154"/>
      <c r="N54" s="154"/>
      <c r="O54" s="99"/>
      <c r="P54" s="100"/>
      <c r="Q54" s="293"/>
      <c r="R54" s="294"/>
      <c r="S54" s="294"/>
      <c r="T54" s="294"/>
      <c r="U54" s="294"/>
      <c r="V54" s="294"/>
      <c r="W54" s="295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</row>
    <row r="55" spans="1:39" ht="15" customHeight="1" x14ac:dyDescent="0.2">
      <c r="A55" s="100"/>
      <c r="B55" s="100"/>
      <c r="D55" s="99"/>
      <c r="F55" s="100"/>
      <c r="G55" s="154"/>
      <c r="H55" s="100"/>
      <c r="I55" s="100"/>
      <c r="J55" s="100"/>
      <c r="K55" s="100"/>
      <c r="L55" s="100"/>
      <c r="M55" s="154"/>
      <c r="N55" s="154"/>
      <c r="O55" s="99"/>
      <c r="P55" s="100"/>
      <c r="Q55" s="293"/>
      <c r="R55" s="294"/>
      <c r="S55" s="294"/>
      <c r="T55" s="294"/>
      <c r="U55" s="294"/>
      <c r="V55" s="294"/>
      <c r="W55" s="295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</row>
    <row r="56" spans="1:39" ht="15" customHeight="1" x14ac:dyDescent="0.2">
      <c r="A56" s="100"/>
      <c r="B56" s="100"/>
      <c r="D56" s="99"/>
      <c r="F56" s="100"/>
      <c r="G56" s="100"/>
      <c r="H56" s="100"/>
      <c r="I56" s="100"/>
      <c r="J56" s="100"/>
      <c r="K56" s="100"/>
      <c r="L56" s="100"/>
      <c r="M56" s="100"/>
      <c r="N56" s="100"/>
      <c r="O56" s="99"/>
      <c r="P56" s="100"/>
      <c r="Q56" s="293"/>
      <c r="R56" s="294"/>
      <c r="S56" s="294"/>
      <c r="T56" s="294"/>
      <c r="U56" s="294"/>
      <c r="V56" s="294"/>
      <c r="W56" s="295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</row>
    <row r="57" spans="1:39" x14ac:dyDescent="0.2">
      <c r="A57" s="100"/>
      <c r="B57" s="100"/>
      <c r="D57" s="99"/>
      <c r="F57" s="100"/>
      <c r="G57" s="100"/>
      <c r="H57" s="100"/>
      <c r="I57" s="100"/>
      <c r="J57" s="100"/>
      <c r="K57" s="100"/>
      <c r="L57" s="100"/>
      <c r="M57" s="100"/>
      <c r="N57" s="100"/>
      <c r="O57" s="99"/>
      <c r="P57" s="100"/>
      <c r="Q57" s="293"/>
      <c r="R57" s="294"/>
      <c r="S57" s="294"/>
      <c r="T57" s="294"/>
      <c r="U57" s="294"/>
      <c r="V57" s="294"/>
      <c r="W57" s="295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</row>
    <row r="58" spans="1:39" x14ac:dyDescent="0.2">
      <c r="A58" s="100"/>
      <c r="B58" s="100"/>
      <c r="D58" s="99"/>
      <c r="F58" s="100"/>
      <c r="G58" s="100"/>
      <c r="H58" s="100"/>
      <c r="I58" s="100"/>
      <c r="J58" s="100"/>
      <c r="K58" s="100"/>
      <c r="L58" s="100"/>
      <c r="M58" s="100"/>
      <c r="N58" s="100"/>
      <c r="O58" s="99"/>
      <c r="P58" s="100"/>
      <c r="Q58" s="296"/>
      <c r="R58" s="297"/>
      <c r="S58" s="297"/>
      <c r="T58" s="297"/>
      <c r="U58" s="297"/>
      <c r="V58" s="297"/>
      <c r="W58" s="298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</row>
    <row r="59" spans="1:39" x14ac:dyDescent="0.2">
      <c r="A59" s="100"/>
      <c r="B59" s="100"/>
      <c r="D59" s="99"/>
      <c r="F59" s="100"/>
      <c r="G59" s="100"/>
      <c r="H59" s="100"/>
      <c r="I59" s="100"/>
      <c r="J59" s="100"/>
      <c r="K59" s="100"/>
      <c r="L59" s="100"/>
      <c r="M59" s="100"/>
      <c r="N59" s="100"/>
      <c r="O59" s="99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</row>
    <row r="60" spans="1:39" ht="15" thickBot="1" x14ac:dyDescent="0.25">
      <c r="A60" s="100"/>
      <c r="B60" s="100"/>
      <c r="D60" s="99"/>
      <c r="F60" s="100"/>
      <c r="G60" s="100"/>
      <c r="H60" s="100"/>
      <c r="I60" s="100"/>
      <c r="J60" s="100"/>
      <c r="K60" s="100"/>
      <c r="L60" s="100"/>
      <c r="M60" s="100"/>
      <c r="N60" s="100"/>
      <c r="O60" s="99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</row>
    <row r="61" spans="1:39" ht="26.25" customHeight="1" thickTop="1" thickBot="1" x14ac:dyDescent="0.25">
      <c r="A61" s="380" t="s">
        <v>168</v>
      </c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20.100000000000001" customHeight="1" thickTop="1" x14ac:dyDescent="0.2">
      <c r="A62" s="174"/>
      <c r="B62" s="174"/>
      <c r="C62" s="174"/>
      <c r="D62" s="175"/>
      <c r="E62" s="176"/>
      <c r="F62" s="174"/>
      <c r="G62" s="174"/>
      <c r="H62" s="174"/>
      <c r="I62" s="174"/>
      <c r="J62" s="174"/>
      <c r="K62" s="174"/>
      <c r="L62" s="174"/>
      <c r="M62" s="174"/>
      <c r="N62" s="174"/>
      <c r="O62" s="175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</row>
    <row r="63" spans="1:39" ht="26.25" customHeight="1" x14ac:dyDescent="0.2">
      <c r="A63" s="174"/>
      <c r="B63" s="381" t="s">
        <v>35</v>
      </c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174"/>
      <c r="S63" s="381" t="s">
        <v>33</v>
      </c>
      <c r="T63" s="381"/>
      <c r="U63" s="381"/>
      <c r="V63" s="381"/>
      <c r="W63" s="381"/>
      <c r="X63" s="381"/>
      <c r="Y63" s="174"/>
      <c r="Z63" s="174"/>
      <c r="AA63" s="174"/>
      <c r="AB63" s="174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20.100000000000001" customHeight="1" x14ac:dyDescent="0.2">
      <c r="A64" s="174"/>
      <c r="B64" s="397" t="s">
        <v>165</v>
      </c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8"/>
      <c r="O64" s="399"/>
      <c r="P64" s="400"/>
      <c r="Q64" s="400"/>
      <c r="R64" s="174"/>
      <c r="S64" s="397" t="str">
        <f>'EVP SOURCE'!D5</f>
        <v>Congés évènements familiaux</v>
      </c>
      <c r="T64" s="397"/>
      <c r="U64" s="397"/>
      <c r="V64" s="397"/>
      <c r="W64" s="398"/>
      <c r="X64" s="180"/>
      <c r="Y64" s="174"/>
      <c r="Z64" s="174"/>
      <c r="AA64" s="174"/>
      <c r="AB64" s="174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</row>
    <row r="65" spans="1:39" ht="20.100000000000001" customHeight="1" x14ac:dyDescent="0.2">
      <c r="A65" s="174"/>
      <c r="B65" s="397" t="s">
        <v>166</v>
      </c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8"/>
      <c r="O65" s="399"/>
      <c r="P65" s="400"/>
      <c r="Q65" s="400"/>
      <c r="R65" s="174"/>
      <c r="S65" s="397" t="str">
        <f>'EVP SOURCE'!D6</f>
        <v>Absence enfant malade</v>
      </c>
      <c r="T65" s="397"/>
      <c r="U65" s="397"/>
      <c r="V65" s="397"/>
      <c r="W65" s="398"/>
      <c r="X65" s="180"/>
      <c r="Y65" s="174"/>
      <c r="Z65" s="174"/>
      <c r="AA65" s="174"/>
      <c r="AB65" s="174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</row>
    <row r="66" spans="1:39" ht="20.100000000000001" customHeight="1" x14ac:dyDescent="0.2">
      <c r="A66" s="174"/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8"/>
      <c r="O66" s="399"/>
      <c r="P66" s="400"/>
      <c r="Q66" s="400"/>
      <c r="R66" s="174"/>
      <c r="S66" s="397">
        <f>'EVP SOURCE'!D7</f>
        <v>0</v>
      </c>
      <c r="T66" s="397"/>
      <c r="U66" s="397"/>
      <c r="V66" s="397"/>
      <c r="W66" s="398"/>
      <c r="X66" s="180"/>
      <c r="Y66" s="174"/>
      <c r="Z66" s="174"/>
      <c r="AA66" s="174"/>
      <c r="AB66" s="174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</row>
    <row r="67" spans="1:39" ht="20.100000000000001" customHeight="1" x14ac:dyDescent="0.2">
      <c r="A67" s="174"/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8"/>
      <c r="O67" s="399"/>
      <c r="P67" s="400"/>
      <c r="Q67" s="400"/>
      <c r="R67" s="174"/>
      <c r="S67" s="397" t="s">
        <v>167</v>
      </c>
      <c r="T67" s="397"/>
      <c r="U67" s="397"/>
      <c r="V67" s="397"/>
      <c r="W67" s="398"/>
      <c r="X67" s="180"/>
      <c r="Y67" s="174"/>
      <c r="Z67" s="174"/>
      <c r="AA67" s="174"/>
      <c r="AB67" s="174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</row>
    <row r="68" spans="1:39" ht="20.100000000000001" customHeight="1" x14ac:dyDescent="0.2">
      <c r="A68" s="174"/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03"/>
      <c r="P68" s="174"/>
      <c r="Q68" s="174"/>
      <c r="R68" s="174"/>
      <c r="S68" s="397" t="s">
        <v>164</v>
      </c>
      <c r="T68" s="397"/>
      <c r="U68" s="397"/>
      <c r="V68" s="397"/>
      <c r="W68" s="398"/>
      <c r="X68" s="180"/>
      <c r="Y68" s="174"/>
      <c r="Z68" s="174"/>
      <c r="AA68" s="174"/>
      <c r="AB68" s="174"/>
      <c r="AC68" s="100"/>
      <c r="AD68" s="100"/>
      <c r="AE68" s="100"/>
      <c r="AF68" s="100"/>
      <c r="AG68" s="100"/>
      <c r="AH68" s="100"/>
    </row>
    <row r="69" spans="1:39" ht="20.100000000000001" customHeight="1" x14ac:dyDescent="0.2">
      <c r="A69" s="174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74"/>
      <c r="P69" s="174"/>
      <c r="Q69" s="174"/>
      <c r="R69" s="174"/>
      <c r="S69" s="401" t="str">
        <f>IF(AA6='EVP SOURCE'!J10,'EVP SOURCE'!F5," ")</f>
        <v xml:space="preserve"> </v>
      </c>
      <c r="T69" s="401"/>
      <c r="U69" s="401"/>
      <c r="V69" s="401"/>
      <c r="W69" s="401"/>
      <c r="X69" s="204"/>
      <c r="Y69" s="174"/>
      <c r="Z69" s="174"/>
      <c r="AA69" s="174"/>
      <c r="AB69" s="174"/>
      <c r="AC69" s="100"/>
      <c r="AD69" s="100"/>
      <c r="AE69" s="100"/>
      <c r="AF69" s="100"/>
      <c r="AG69" s="100"/>
      <c r="AH69" s="100"/>
    </row>
    <row r="70" spans="1:39" ht="20.100000000000001" customHeight="1" x14ac:dyDescent="0.2">
      <c r="A70" s="174"/>
      <c r="B70" s="174"/>
      <c r="C70" s="174"/>
      <c r="D70" s="175"/>
      <c r="E70" s="176"/>
      <c r="F70" s="174"/>
      <c r="G70" s="174"/>
      <c r="H70" s="174"/>
      <c r="I70" s="174"/>
      <c r="J70" s="174"/>
      <c r="K70" s="174"/>
      <c r="L70" s="174"/>
      <c r="M70" s="174"/>
      <c r="N70" s="174"/>
      <c r="O70" s="175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00"/>
      <c r="AD70" s="100"/>
      <c r="AE70" s="100"/>
      <c r="AF70" s="100"/>
      <c r="AG70" s="100"/>
      <c r="AH70" s="100"/>
    </row>
    <row r="71" spans="1:39" x14ac:dyDescent="0.2">
      <c r="A71" s="100"/>
      <c r="B71" s="100"/>
      <c r="D71" s="99"/>
      <c r="F71" s="100"/>
      <c r="G71" s="100"/>
      <c r="H71" s="100"/>
      <c r="I71" s="100"/>
      <c r="J71" s="100"/>
      <c r="K71" s="100"/>
      <c r="L71" s="100"/>
      <c r="M71" s="100"/>
      <c r="N71" s="100"/>
      <c r="O71" s="99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</row>
    <row r="72" spans="1:39" x14ac:dyDescent="0.2">
      <c r="A72" s="100"/>
      <c r="B72" s="100"/>
      <c r="D72" s="99"/>
      <c r="F72" s="100"/>
      <c r="G72" s="100"/>
      <c r="H72" s="100"/>
      <c r="I72" s="100"/>
      <c r="J72" s="100"/>
      <c r="K72" s="100"/>
      <c r="L72" s="100"/>
      <c r="M72" s="100"/>
      <c r="N72" s="100"/>
      <c r="O72" s="99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</row>
    <row r="73" spans="1:39" x14ac:dyDescent="0.2">
      <c r="A73" s="100"/>
      <c r="B73" s="100"/>
      <c r="D73" s="99"/>
      <c r="F73" s="100"/>
      <c r="G73" s="100"/>
      <c r="H73" s="100"/>
      <c r="I73" s="100"/>
      <c r="J73" s="100"/>
      <c r="K73" s="100"/>
      <c r="L73" s="100"/>
      <c r="M73" s="100"/>
      <c r="N73" s="100"/>
      <c r="O73" s="99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</row>
    <row r="74" spans="1:39" x14ac:dyDescent="0.2">
      <c r="A74" s="100"/>
      <c r="B74" s="100"/>
      <c r="D74" s="99"/>
      <c r="F74" s="100"/>
      <c r="G74" s="100"/>
      <c r="H74" s="100"/>
      <c r="I74" s="100"/>
      <c r="J74" s="100"/>
      <c r="K74" s="100"/>
      <c r="L74" s="100"/>
      <c r="M74" s="100"/>
      <c r="N74" s="100"/>
      <c r="O74" s="99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</row>
    <row r="75" spans="1:39" x14ac:dyDescent="0.2">
      <c r="A75" s="100"/>
      <c r="B75" s="100"/>
      <c r="D75" s="99"/>
      <c r="F75" s="100"/>
      <c r="G75" s="100"/>
      <c r="H75" s="100"/>
      <c r="I75" s="100"/>
      <c r="J75" s="100"/>
      <c r="K75" s="100"/>
      <c r="L75" s="100"/>
      <c r="M75" s="100"/>
      <c r="N75" s="100"/>
      <c r="O75" s="99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</row>
    <row r="76" spans="1:39" x14ac:dyDescent="0.2">
      <c r="A76" s="100"/>
      <c r="B76" s="100"/>
      <c r="D76" s="99"/>
      <c r="F76" s="100"/>
      <c r="G76" s="100"/>
      <c r="H76" s="100"/>
      <c r="I76" s="100"/>
      <c r="J76" s="100"/>
      <c r="K76" s="100"/>
      <c r="L76" s="100"/>
      <c r="M76" s="100"/>
      <c r="N76" s="100"/>
      <c r="O76" s="99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</row>
    <row r="77" spans="1:39" x14ac:dyDescent="0.2">
      <c r="B77" s="100"/>
      <c r="D77" s="99"/>
      <c r="F77" s="100"/>
      <c r="G77" s="100"/>
      <c r="H77" s="100"/>
      <c r="I77" s="100"/>
      <c r="J77" s="100"/>
      <c r="K77" s="100"/>
      <c r="L77" s="100"/>
      <c r="M77" s="100"/>
      <c r="N77" s="100"/>
      <c r="O77" s="99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</row>
    <row r="78" spans="1:39" x14ac:dyDescent="0.2">
      <c r="B78" s="100"/>
      <c r="D78" s="99"/>
      <c r="F78" s="100"/>
      <c r="G78" s="100"/>
      <c r="H78" s="100"/>
      <c r="I78" s="100"/>
      <c r="J78" s="100"/>
      <c r="K78" s="100"/>
      <c r="L78" s="100"/>
      <c r="M78" s="100"/>
      <c r="N78" s="100"/>
      <c r="O78" s="99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</row>
    <row r="79" spans="1:39" x14ac:dyDescent="0.2">
      <c r="B79" s="100"/>
      <c r="D79" s="99"/>
      <c r="F79" s="100"/>
      <c r="G79" s="100"/>
      <c r="H79" s="100"/>
      <c r="I79" s="100"/>
      <c r="J79" s="100"/>
      <c r="K79" s="100"/>
      <c r="L79" s="100"/>
      <c r="M79" s="100"/>
      <c r="N79" s="100"/>
      <c r="O79" s="99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</row>
    <row r="80" spans="1:39" x14ac:dyDescent="0.2">
      <c r="B80" s="100"/>
      <c r="D80" s="99"/>
      <c r="F80" s="100"/>
      <c r="G80" s="100"/>
      <c r="H80" s="100"/>
      <c r="I80" s="100"/>
      <c r="J80" s="100"/>
      <c r="K80" s="100"/>
      <c r="L80" s="100"/>
      <c r="M80" s="100"/>
      <c r="N80" s="100"/>
      <c r="O80" s="99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</row>
    <row r="81" spans="1:33" x14ac:dyDescent="0.2">
      <c r="B81" s="100"/>
      <c r="D81" s="99"/>
      <c r="F81" s="100"/>
      <c r="G81" s="100"/>
      <c r="H81" s="100"/>
      <c r="I81" s="100"/>
      <c r="J81" s="100"/>
      <c r="K81" s="100"/>
      <c r="L81" s="100"/>
      <c r="M81" s="100"/>
      <c r="N81" s="100"/>
      <c r="O81" s="99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</row>
    <row r="82" spans="1:33" x14ac:dyDescent="0.2">
      <c r="B82" s="100"/>
      <c r="D82" s="99"/>
      <c r="F82" s="100"/>
      <c r="G82" s="100"/>
      <c r="H82" s="100"/>
      <c r="I82" s="100"/>
      <c r="J82" s="100"/>
      <c r="K82" s="100"/>
      <c r="L82" s="100"/>
      <c r="M82" s="100"/>
      <c r="N82" s="100"/>
      <c r="O82" s="99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</row>
    <row r="83" spans="1:33" x14ac:dyDescent="0.2">
      <c r="B83" s="100"/>
      <c r="D83" s="99"/>
      <c r="F83" s="100"/>
      <c r="G83" s="100"/>
      <c r="H83" s="100"/>
      <c r="I83" s="100"/>
      <c r="J83" s="100"/>
      <c r="K83" s="100"/>
      <c r="L83" s="100"/>
      <c r="M83" s="100"/>
      <c r="N83" s="100"/>
      <c r="O83" s="99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</row>
    <row r="84" spans="1:33" x14ac:dyDescent="0.2">
      <c r="B84" s="100"/>
      <c r="D84" s="99"/>
      <c r="F84" s="100"/>
      <c r="G84" s="100"/>
      <c r="H84" s="100"/>
      <c r="I84" s="100"/>
      <c r="J84" s="100"/>
      <c r="K84" s="100"/>
      <c r="L84" s="100"/>
      <c r="M84" s="100"/>
      <c r="N84" s="100"/>
      <c r="O84" s="99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</row>
    <row r="85" spans="1:33" x14ac:dyDescent="0.2">
      <c r="A85" s="100"/>
      <c r="B85" s="100"/>
      <c r="D85" s="99"/>
      <c r="F85" s="100"/>
      <c r="G85" s="100"/>
      <c r="H85" s="100"/>
      <c r="I85" s="100"/>
      <c r="J85" s="100"/>
      <c r="K85" s="100"/>
      <c r="L85" s="100"/>
      <c r="M85" s="100"/>
      <c r="N85" s="100"/>
      <c r="O85" s="99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</row>
    <row r="86" spans="1:33" x14ac:dyDescent="0.2">
      <c r="A86" s="100"/>
      <c r="B86" s="100"/>
      <c r="D86" s="99"/>
      <c r="F86" s="100"/>
      <c r="G86" s="100"/>
      <c r="H86" s="100"/>
      <c r="I86" s="100"/>
      <c r="J86" s="100"/>
      <c r="K86" s="100"/>
      <c r="L86" s="100"/>
      <c r="M86" s="100"/>
      <c r="N86" s="100"/>
      <c r="O86" s="99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</row>
    <row r="87" spans="1:33" x14ac:dyDescent="0.2">
      <c r="A87" s="100"/>
      <c r="B87" s="100"/>
      <c r="D87" s="99"/>
      <c r="F87" s="100"/>
      <c r="G87" s="100"/>
      <c r="H87" s="100"/>
      <c r="I87" s="100"/>
      <c r="J87" s="100"/>
      <c r="K87" s="100"/>
      <c r="L87" s="100"/>
      <c r="M87" s="100"/>
      <c r="N87" s="100"/>
      <c r="O87" s="99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</row>
    <row r="88" spans="1:33" x14ac:dyDescent="0.2">
      <c r="A88" s="100"/>
      <c r="B88" s="100"/>
      <c r="D88" s="99"/>
      <c r="F88" s="100"/>
      <c r="G88" s="100"/>
      <c r="H88" s="100"/>
      <c r="I88" s="100"/>
      <c r="J88" s="100"/>
      <c r="K88" s="100"/>
      <c r="L88" s="100"/>
      <c r="M88" s="100"/>
      <c r="N88" s="100"/>
      <c r="O88" s="99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</row>
    <row r="89" spans="1:33" x14ac:dyDescent="0.2">
      <c r="A89" s="100"/>
      <c r="B89" s="100"/>
      <c r="D89" s="99"/>
      <c r="F89" s="100"/>
      <c r="G89" s="100"/>
      <c r="H89" s="100"/>
      <c r="I89" s="100"/>
      <c r="J89" s="100"/>
      <c r="K89" s="100"/>
      <c r="L89" s="100"/>
      <c r="M89" s="100"/>
      <c r="N89" s="100"/>
      <c r="O89" s="99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</row>
    <row r="90" spans="1:33" x14ac:dyDescent="0.2">
      <c r="A90" s="100"/>
      <c r="B90" s="100"/>
      <c r="D90" s="99"/>
      <c r="F90" s="100"/>
      <c r="G90" s="100"/>
      <c r="H90" s="100"/>
      <c r="I90" s="100"/>
      <c r="J90" s="100"/>
      <c r="K90" s="100"/>
      <c r="L90" s="100"/>
      <c r="M90" s="100"/>
      <c r="N90" s="100"/>
      <c r="O90" s="99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</row>
    <row r="91" spans="1:33" x14ac:dyDescent="0.2">
      <c r="A91" s="100"/>
      <c r="B91" s="100"/>
      <c r="D91" s="99"/>
      <c r="F91" s="100"/>
      <c r="G91" s="100"/>
      <c r="H91" s="100"/>
      <c r="I91" s="100"/>
      <c r="J91" s="100"/>
      <c r="K91" s="100"/>
      <c r="L91" s="100"/>
      <c r="M91" s="100"/>
      <c r="N91" s="100"/>
      <c r="O91" s="99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</row>
    <row r="92" spans="1:33" x14ac:dyDescent="0.2">
      <c r="A92" s="100"/>
      <c r="B92" s="100"/>
      <c r="D92" s="99"/>
      <c r="F92" s="100"/>
      <c r="G92" s="100"/>
      <c r="H92" s="100"/>
      <c r="I92" s="100"/>
      <c r="J92" s="100"/>
      <c r="K92" s="100"/>
      <c r="L92" s="100"/>
      <c r="M92" s="100"/>
      <c r="N92" s="100"/>
      <c r="O92" s="99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</row>
    <row r="93" spans="1:33" x14ac:dyDescent="0.2">
      <c r="A93" s="100"/>
      <c r="B93" s="100"/>
      <c r="D93" s="99"/>
      <c r="F93" s="100"/>
      <c r="G93" s="100"/>
      <c r="H93" s="100"/>
      <c r="I93" s="100"/>
      <c r="J93" s="100"/>
      <c r="K93" s="100"/>
      <c r="L93" s="100"/>
      <c r="M93" s="100"/>
      <c r="N93" s="100"/>
      <c r="O93" s="99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</row>
    <row r="94" spans="1:33" x14ac:dyDescent="0.2">
      <c r="A94" s="100"/>
      <c r="B94" s="100"/>
      <c r="D94" s="99"/>
      <c r="F94" s="100"/>
      <c r="G94" s="100"/>
      <c r="H94" s="100"/>
      <c r="I94" s="100"/>
      <c r="J94" s="100"/>
      <c r="K94" s="100"/>
      <c r="L94" s="100"/>
      <c r="M94" s="100"/>
      <c r="N94" s="100"/>
      <c r="O94" s="99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</row>
    <row r="95" spans="1:33" x14ac:dyDescent="0.2">
      <c r="A95" s="100"/>
      <c r="B95" s="100"/>
      <c r="D95" s="99"/>
      <c r="F95" s="100"/>
      <c r="G95" s="100"/>
      <c r="H95" s="100"/>
      <c r="I95" s="100"/>
      <c r="J95" s="100"/>
      <c r="K95" s="100"/>
      <c r="L95" s="100"/>
      <c r="M95" s="100"/>
      <c r="N95" s="100"/>
      <c r="O95" s="99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</row>
    <row r="96" spans="1:33" x14ac:dyDescent="0.2">
      <c r="A96" s="100"/>
      <c r="B96" s="100"/>
      <c r="D96" s="99"/>
      <c r="F96" s="100"/>
      <c r="G96" s="100"/>
      <c r="H96" s="100"/>
      <c r="I96" s="100"/>
      <c r="J96" s="100"/>
      <c r="K96" s="100"/>
      <c r="L96" s="100"/>
      <c r="M96" s="100"/>
      <c r="N96" s="100"/>
      <c r="O96" s="99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</row>
    <row r="97" spans="1:33" x14ac:dyDescent="0.2">
      <c r="A97" s="100"/>
      <c r="B97" s="100"/>
      <c r="D97" s="99"/>
      <c r="F97" s="100"/>
      <c r="G97" s="100"/>
      <c r="H97" s="100"/>
      <c r="I97" s="100"/>
      <c r="J97" s="100"/>
      <c r="K97" s="100"/>
      <c r="L97" s="100"/>
      <c r="M97" s="100"/>
      <c r="N97" s="100"/>
      <c r="O97" s="99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</row>
    <row r="98" spans="1:33" x14ac:dyDescent="0.2">
      <c r="A98" s="100"/>
      <c r="B98" s="100"/>
      <c r="D98" s="99"/>
      <c r="F98" s="100"/>
      <c r="G98" s="100"/>
      <c r="H98" s="100"/>
      <c r="I98" s="100"/>
      <c r="J98" s="100"/>
      <c r="K98" s="100"/>
      <c r="L98" s="100"/>
      <c r="M98" s="100"/>
      <c r="N98" s="100"/>
      <c r="O98" s="99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</row>
    <row r="99" spans="1:33" x14ac:dyDescent="0.2">
      <c r="A99" s="100"/>
      <c r="B99" s="100"/>
      <c r="D99" s="99"/>
      <c r="F99" s="100"/>
      <c r="G99" s="100"/>
      <c r="H99" s="100"/>
      <c r="I99" s="100"/>
      <c r="J99" s="100"/>
      <c r="K99" s="100"/>
      <c r="L99" s="100"/>
      <c r="M99" s="100"/>
      <c r="N99" s="100"/>
      <c r="O99" s="99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</row>
    <row r="100" spans="1:33" x14ac:dyDescent="0.2">
      <c r="A100" s="100"/>
      <c r="B100" s="100"/>
      <c r="D100" s="99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</row>
    <row r="101" spans="1:33" x14ac:dyDescent="0.2">
      <c r="A101" s="100"/>
      <c r="B101" s="100"/>
      <c r="D101" s="99"/>
      <c r="F101" s="100"/>
      <c r="G101" s="100"/>
      <c r="H101" s="100"/>
      <c r="I101" s="100"/>
      <c r="J101" s="100"/>
      <c r="K101" s="100"/>
      <c r="L101" s="100"/>
      <c r="M101" s="100"/>
      <c r="N101" s="100"/>
      <c r="O101" s="99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</row>
    <row r="102" spans="1:33" x14ac:dyDescent="0.2">
      <c r="A102" s="100"/>
      <c r="B102" s="100"/>
      <c r="D102" s="99"/>
      <c r="F102" s="100"/>
      <c r="G102" s="100"/>
      <c r="H102" s="100"/>
      <c r="I102" s="100"/>
      <c r="J102" s="100"/>
      <c r="K102" s="100"/>
      <c r="L102" s="100"/>
      <c r="M102" s="100"/>
      <c r="N102" s="100"/>
      <c r="O102" s="99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</row>
    <row r="103" spans="1:33" x14ac:dyDescent="0.2">
      <c r="A103" s="100"/>
      <c r="B103" s="100"/>
      <c r="D103" s="99"/>
      <c r="F103" s="100"/>
      <c r="G103" s="100"/>
      <c r="H103" s="100"/>
      <c r="I103" s="100"/>
      <c r="J103" s="100"/>
      <c r="K103" s="100"/>
      <c r="L103" s="100"/>
      <c r="M103" s="100"/>
      <c r="N103" s="100"/>
      <c r="O103" s="99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</row>
    <row r="104" spans="1:33" x14ac:dyDescent="0.2">
      <c r="A104" s="100"/>
      <c r="B104" s="100"/>
      <c r="D104" s="99"/>
      <c r="F104" s="100"/>
      <c r="G104" s="100"/>
      <c r="H104" s="100"/>
      <c r="I104" s="100"/>
      <c r="J104" s="100"/>
      <c r="K104" s="100"/>
      <c r="L104" s="100"/>
      <c r="M104" s="100"/>
      <c r="N104" s="100"/>
      <c r="O104" s="99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</row>
    <row r="105" spans="1:33" x14ac:dyDescent="0.2">
      <c r="A105" s="100"/>
      <c r="B105" s="100"/>
      <c r="D105" s="99"/>
      <c r="F105" s="100"/>
      <c r="G105" s="100"/>
      <c r="H105" s="100"/>
      <c r="I105" s="100"/>
      <c r="J105" s="100"/>
      <c r="K105" s="100"/>
      <c r="L105" s="100"/>
      <c r="M105" s="100"/>
      <c r="N105" s="100"/>
      <c r="O105" s="99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</row>
    <row r="106" spans="1:33" x14ac:dyDescent="0.2">
      <c r="A106" s="100"/>
      <c r="B106" s="100"/>
      <c r="D106" s="99"/>
      <c r="F106" s="100"/>
      <c r="G106" s="100"/>
      <c r="H106" s="100"/>
      <c r="I106" s="100"/>
      <c r="J106" s="100"/>
      <c r="K106" s="100"/>
      <c r="L106" s="100"/>
      <c r="M106" s="100"/>
      <c r="N106" s="100"/>
      <c r="O106" s="99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</row>
    <row r="107" spans="1:33" x14ac:dyDescent="0.2">
      <c r="A107" s="100"/>
      <c r="B107" s="100"/>
      <c r="D107" s="99"/>
      <c r="F107" s="100"/>
      <c r="G107" s="100"/>
      <c r="H107" s="100"/>
      <c r="I107" s="100"/>
      <c r="J107" s="100"/>
      <c r="K107" s="100"/>
      <c r="L107" s="100"/>
      <c r="M107" s="100"/>
      <c r="N107" s="100"/>
      <c r="O107" s="99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</row>
    <row r="108" spans="1:33" x14ac:dyDescent="0.2">
      <c r="A108" s="100"/>
      <c r="B108" s="100"/>
      <c r="D108" s="99"/>
      <c r="F108" s="100"/>
      <c r="G108" s="100"/>
      <c r="H108" s="100"/>
      <c r="I108" s="100"/>
      <c r="J108" s="100"/>
      <c r="K108" s="100"/>
      <c r="L108" s="100"/>
      <c r="M108" s="100"/>
      <c r="N108" s="100"/>
      <c r="O108" s="99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</row>
    <row r="109" spans="1:33" x14ac:dyDescent="0.2">
      <c r="A109" s="100"/>
      <c r="B109" s="100"/>
      <c r="D109" s="99"/>
      <c r="F109" s="100"/>
      <c r="G109" s="100"/>
      <c r="H109" s="100"/>
      <c r="I109" s="100"/>
      <c r="J109" s="100"/>
      <c r="K109" s="100"/>
      <c r="L109" s="100"/>
      <c r="M109" s="100"/>
      <c r="N109" s="100"/>
      <c r="O109" s="99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spans="1:33" x14ac:dyDescent="0.2">
      <c r="A110" s="100"/>
      <c r="B110" s="100"/>
      <c r="D110" s="99"/>
      <c r="F110" s="100"/>
      <c r="G110" s="100"/>
      <c r="H110" s="100"/>
      <c r="I110" s="100"/>
      <c r="J110" s="100"/>
      <c r="K110" s="100"/>
      <c r="L110" s="100"/>
      <c r="M110" s="100"/>
      <c r="N110" s="100"/>
      <c r="O110" s="99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spans="1:33" x14ac:dyDescent="0.2">
      <c r="A111" s="100"/>
      <c r="B111" s="100"/>
      <c r="D111" s="99"/>
      <c r="F111" s="100"/>
      <c r="G111" s="100"/>
      <c r="H111" s="100"/>
      <c r="I111" s="100"/>
      <c r="J111" s="100"/>
      <c r="K111" s="100"/>
      <c r="L111" s="100"/>
      <c r="M111" s="100"/>
      <c r="N111" s="100"/>
      <c r="O111" s="99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spans="1:33" x14ac:dyDescent="0.2">
      <c r="A112" s="100"/>
      <c r="B112" s="100"/>
      <c r="D112" s="99"/>
      <c r="F112" s="100"/>
      <c r="G112" s="100"/>
      <c r="H112" s="100"/>
      <c r="I112" s="100"/>
      <c r="J112" s="100"/>
      <c r="K112" s="100"/>
      <c r="L112" s="100"/>
      <c r="M112" s="100"/>
      <c r="N112" s="100"/>
      <c r="O112" s="99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spans="1:27" x14ac:dyDescent="0.2">
      <c r="A113" s="100"/>
      <c r="B113" s="100"/>
      <c r="D113" s="99"/>
      <c r="F113" s="100"/>
      <c r="G113" s="100"/>
      <c r="H113" s="100"/>
      <c r="I113" s="100"/>
      <c r="J113" s="100"/>
      <c r="K113" s="100"/>
      <c r="L113" s="100"/>
      <c r="M113" s="100"/>
      <c r="N113" s="100"/>
      <c r="O113" s="99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spans="1:27" x14ac:dyDescent="0.2">
      <c r="A114" s="100"/>
      <c r="B114" s="100"/>
      <c r="D114" s="99"/>
      <c r="F114" s="100"/>
      <c r="G114" s="100"/>
      <c r="H114" s="100"/>
      <c r="I114" s="100"/>
      <c r="J114" s="100"/>
      <c r="K114" s="100"/>
      <c r="L114" s="100"/>
      <c r="M114" s="100"/>
      <c r="N114" s="100"/>
      <c r="O114" s="99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spans="1:27" x14ac:dyDescent="0.2">
      <c r="A115" s="100"/>
      <c r="B115" s="100"/>
      <c r="D115" s="99"/>
      <c r="F115" s="100"/>
      <c r="G115" s="100"/>
      <c r="H115" s="100"/>
      <c r="I115" s="100"/>
      <c r="J115" s="100"/>
      <c r="K115" s="100"/>
      <c r="L115" s="100"/>
      <c r="M115" s="100"/>
      <c r="N115" s="100"/>
      <c r="O115" s="99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spans="1:27" x14ac:dyDescent="0.2">
      <c r="A116" s="100"/>
      <c r="B116" s="100"/>
      <c r="D116" s="99"/>
      <c r="F116" s="100"/>
      <c r="G116" s="100"/>
      <c r="H116" s="100"/>
      <c r="I116" s="100"/>
      <c r="J116" s="100"/>
      <c r="K116" s="100"/>
      <c r="L116" s="100"/>
      <c r="M116" s="100"/>
      <c r="N116" s="100"/>
      <c r="O116" s="99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spans="1:27" x14ac:dyDescent="0.2">
      <c r="A117" s="100"/>
      <c r="B117" s="100"/>
      <c r="D117" s="99"/>
      <c r="F117" s="100"/>
      <c r="G117" s="100"/>
      <c r="H117" s="100"/>
      <c r="I117" s="100"/>
      <c r="J117" s="100"/>
      <c r="K117" s="100"/>
      <c r="L117" s="100"/>
      <c r="M117" s="100"/>
      <c r="N117" s="100"/>
      <c r="O117" s="99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spans="1:27" x14ac:dyDescent="0.2">
      <c r="A118" s="100"/>
      <c r="B118" s="100"/>
      <c r="D118" s="99"/>
      <c r="F118" s="100"/>
      <c r="G118" s="100"/>
      <c r="H118" s="100"/>
      <c r="I118" s="100"/>
      <c r="J118" s="100"/>
      <c r="K118" s="100"/>
      <c r="L118" s="100"/>
      <c r="M118" s="100"/>
      <c r="N118" s="100"/>
      <c r="O118" s="99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spans="1:27" x14ac:dyDescent="0.2">
      <c r="A119" s="100"/>
      <c r="B119" s="100"/>
      <c r="D119" s="99"/>
      <c r="F119" s="100"/>
      <c r="G119" s="100"/>
      <c r="M119" s="100"/>
      <c r="N119" s="100"/>
      <c r="O119" s="99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 x14ac:dyDescent="0.2">
      <c r="A120" s="100"/>
    </row>
    <row r="121" spans="1:27" x14ac:dyDescent="0.2">
      <c r="A121" s="100"/>
    </row>
  </sheetData>
  <sheetProtection selectLockedCells="1"/>
  <mergeCells count="75">
    <mergeCell ref="B67:N67"/>
    <mergeCell ref="O67:Q67"/>
    <mergeCell ref="S67:W67"/>
    <mergeCell ref="B68:N68"/>
    <mergeCell ref="S68:W68"/>
    <mergeCell ref="Q44:AA44"/>
    <mergeCell ref="Q45:AA45"/>
    <mergeCell ref="Q53:W58"/>
    <mergeCell ref="Q50:AA50"/>
    <mergeCell ref="S69:W69"/>
    <mergeCell ref="Q51:AA51"/>
    <mergeCell ref="Q52:AA52"/>
    <mergeCell ref="Q49:AA49"/>
    <mergeCell ref="Q38:AA38"/>
    <mergeCell ref="Q40:AA40"/>
    <mergeCell ref="Q41:AA41"/>
    <mergeCell ref="Q42:AA42"/>
    <mergeCell ref="Q43:AA43"/>
    <mergeCell ref="A18:B18"/>
    <mergeCell ref="D18:F18"/>
    <mergeCell ref="O18:AA18"/>
    <mergeCell ref="Q19:AA19"/>
    <mergeCell ref="A1:AA2"/>
    <mergeCell ref="A5:B5"/>
    <mergeCell ref="N5:Q5"/>
    <mergeCell ref="R5:T5"/>
    <mergeCell ref="U5:V5"/>
    <mergeCell ref="V8:AB10"/>
    <mergeCell ref="A13:D13"/>
    <mergeCell ref="O13:S13"/>
    <mergeCell ref="A16:AA16"/>
    <mergeCell ref="O11:S11"/>
    <mergeCell ref="B65:N65"/>
    <mergeCell ref="O65:Q65"/>
    <mergeCell ref="B66:N66"/>
    <mergeCell ref="O66:Q66"/>
    <mergeCell ref="S65:W65"/>
    <mergeCell ref="S66:W66"/>
    <mergeCell ref="B64:N64"/>
    <mergeCell ref="O64:Q64"/>
    <mergeCell ref="S64:W64"/>
    <mergeCell ref="A61:AB61"/>
    <mergeCell ref="B63:Q63"/>
    <mergeCell ref="S63:X63"/>
    <mergeCell ref="AC3:AG5"/>
    <mergeCell ref="A12:D12"/>
    <mergeCell ref="O12:S12"/>
    <mergeCell ref="Q47:AA47"/>
    <mergeCell ref="Q48:AA48"/>
    <mergeCell ref="A3:AB3"/>
    <mergeCell ref="A4:AB4"/>
    <mergeCell ref="A7:F7"/>
    <mergeCell ref="O7:AA7"/>
    <mergeCell ref="Q20:AA20"/>
    <mergeCell ref="A8:D9"/>
    <mergeCell ref="F8:F9"/>
    <mergeCell ref="O8:S8"/>
    <mergeCell ref="O9:S10"/>
    <mergeCell ref="A10:D11"/>
    <mergeCell ref="F10:F11"/>
    <mergeCell ref="Q35:AA35"/>
    <mergeCell ref="Q36:AA36"/>
    <mergeCell ref="Q37:AA37"/>
    <mergeCell ref="Q34:AA34"/>
    <mergeCell ref="Q21:AA21"/>
    <mergeCell ref="Q22:AA22"/>
    <mergeCell ref="Q23:AA23"/>
    <mergeCell ref="Q24:AA24"/>
    <mergeCell ref="Q26:AA26"/>
    <mergeCell ref="Q27:AA27"/>
    <mergeCell ref="Q28:AA28"/>
    <mergeCell ref="Q29:AA29"/>
    <mergeCell ref="Q30:AA30"/>
    <mergeCell ref="Q31:AA31"/>
    <mergeCell ref="Q33:AA33"/>
  </mergeCells>
  <conditionalFormatting sqref="N5:Q5">
    <cfRule type="expression" dxfId="41" priority="11" stopIfTrue="1">
      <formula>AND($F$5="jusqu'au :")</formula>
    </cfRule>
  </conditionalFormatting>
  <conditionalFormatting sqref="D23:D24 F23:F24 F27:F31 D27:D31 D34:D38 F34:F38 D41:D45 F41:F45 F48 D48">
    <cfRule type="cellIs" dxfId="40" priority="3" operator="notEqual">
      <formula>0.5</formula>
    </cfRule>
  </conditionalFormatting>
  <conditionalFormatting sqref="X69">
    <cfRule type="expression" dxfId="39" priority="2" stopIfTrue="1">
      <formula>AND($S$68="Heures IRP de délégation")</formula>
    </cfRule>
  </conditionalFormatting>
  <conditionalFormatting sqref="D49:D51 F49:F51">
    <cfRule type="cellIs" dxfId="38" priority="1" operator="notEqual">
      <formula>0.5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5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'EVP SOURCE'!$J$9:$J$10</xm:f>
          </x14:formula1>
          <xm:sqref>X5 Z5</xm:sqref>
        </x14:dataValidation>
        <x14:dataValidation type="list" allowBlank="1" showInputMessage="1" showErrorMessage="1">
          <x14:formula1>
            <xm:f>'EVP SOURCE'!$J$3:$J$4</xm:f>
          </x14:formula1>
          <xm:sqref>D5</xm:sqref>
        </x14:dataValidation>
        <x14:dataValidation type="list" showInputMessage="1" showErrorMessage="1">
          <x14:formula1>
            <xm:f>'EVP SOURCE'!$B$15:$B$18</xm:f>
          </x14:formula1>
          <xm:sqref>F48 F27:F31 D27:D31 D34:D38 F34:F38 D41:D45 F41:F45 D48 F21:F24 D21:D24</xm:sqref>
        </x14:dataValidation>
        <x14:dataValidation type="list" allowBlank="1" showInputMessage="1" showErrorMessage="1">
          <x14:formula1>
            <xm:f>'EVP SOURCE'!$J$6:$J$7</xm:f>
          </x14:formula1>
          <xm:sqref>U5:V5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111"/>
  <sheetViews>
    <sheetView zoomScale="90" zoomScaleNormal="90" workbookViewId="0">
      <selection sqref="A1:XFD1048576"/>
    </sheetView>
  </sheetViews>
  <sheetFormatPr baseColWidth="10" defaultColWidth="11.42578125" defaultRowHeight="14.25" x14ac:dyDescent="0.2"/>
  <cols>
    <col min="1" max="1" width="16.140625" style="139" bestFit="1" customWidth="1"/>
    <col min="2" max="2" width="10.85546875" style="139" customWidth="1"/>
    <col min="3" max="3" width="1.42578125" style="100" customWidth="1"/>
    <col min="4" max="4" width="17.7109375" style="184" customWidth="1"/>
    <col min="5" max="5" width="1.140625" style="168" customWidth="1"/>
    <col min="6" max="6" width="17.7109375" style="139" customWidth="1"/>
    <col min="7" max="7" width="1.140625" style="139" customWidth="1"/>
    <col min="8" max="13" width="5.7109375" style="139" hidden="1" customWidth="1"/>
    <col min="14" max="14" width="1.140625" style="139" customWidth="1"/>
    <col min="15" max="15" width="11" style="184" customWidth="1"/>
    <col min="16" max="16" width="1.140625" style="139" customWidth="1"/>
    <col min="17" max="18" width="5.7109375" style="139" customWidth="1"/>
    <col min="19" max="19" width="9.7109375" style="139" customWidth="1"/>
    <col min="20" max="20" width="11.85546875" style="139" customWidth="1"/>
    <col min="21" max="21" width="10.140625" style="139" bestFit="1" customWidth="1"/>
    <col min="22" max="22" width="1.42578125" style="100" customWidth="1"/>
    <col min="23" max="23" width="9" style="139" bestFit="1" customWidth="1"/>
    <col min="24" max="27" width="10.7109375" style="139" customWidth="1"/>
    <col min="28" max="28" width="2" style="139" customWidth="1"/>
    <col min="29" max="29" width="1.140625" style="139" customWidth="1"/>
    <col min="30" max="32" width="11.42578125" style="139"/>
    <col min="33" max="33" width="13.5703125" style="139" customWidth="1"/>
    <col min="34" max="16384" width="11.42578125" style="139"/>
  </cols>
  <sheetData>
    <row r="1" spans="1:39" ht="15" customHeight="1" x14ac:dyDescent="0.2">
      <c r="A1" s="354" t="s">
        <v>31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</row>
    <row r="2" spans="1:39" ht="15" customHeight="1" thickBo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 ht="21.75" customHeight="1" x14ac:dyDescent="0.2">
      <c r="A3" s="355" t="str">
        <f>+'Période 1 - Paie Janvier'!A3:V3</f>
        <v>NOM + prénom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7"/>
      <c r="AC3" s="100"/>
      <c r="AD3" s="402"/>
      <c r="AE3" s="403"/>
      <c r="AF3" s="403"/>
      <c r="AG3" s="403"/>
      <c r="AH3" s="403"/>
      <c r="AI3" s="100"/>
      <c r="AJ3" s="100"/>
      <c r="AK3" s="100"/>
      <c r="AL3" s="100"/>
      <c r="AM3" s="100"/>
    </row>
    <row r="4" spans="1:39" ht="22.5" customHeight="1" thickBot="1" x14ac:dyDescent="0.25">
      <c r="A4" s="358" t="str">
        <f>+'Période 1 - Paie Janvier'!A4:V4</f>
        <v>STRUCTURE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60"/>
      <c r="AC4" s="100"/>
      <c r="AD4" s="403"/>
      <c r="AE4" s="403"/>
      <c r="AF4" s="403"/>
      <c r="AG4" s="403"/>
      <c r="AH4" s="403"/>
      <c r="AI4" s="100"/>
      <c r="AJ4" s="100"/>
      <c r="AK4" s="100"/>
      <c r="AL4" s="100"/>
      <c r="AM4" s="100"/>
    </row>
    <row r="5" spans="1:39" ht="37.5" customHeight="1" thickBot="1" x14ac:dyDescent="0.25">
      <c r="A5" s="361" t="s">
        <v>21</v>
      </c>
      <c r="B5" s="362"/>
      <c r="C5" s="140"/>
      <c r="D5" s="138" t="str">
        <f>'Période 2 - Paie Février'!D5</f>
        <v>CDI</v>
      </c>
      <c r="E5" s="140"/>
      <c r="F5" s="140" t="str">
        <f>'Période 2 - Paie Février'!F5</f>
        <v xml:space="preserve"> </v>
      </c>
      <c r="G5" s="140"/>
      <c r="H5" s="140"/>
      <c r="I5" s="140"/>
      <c r="J5" s="140"/>
      <c r="K5" s="140"/>
      <c r="L5" s="140"/>
      <c r="M5" s="140"/>
      <c r="N5" s="363"/>
      <c r="O5" s="363"/>
      <c r="P5" s="363"/>
      <c r="Q5" s="363"/>
      <c r="R5" s="362" t="s">
        <v>26</v>
      </c>
      <c r="S5" s="362"/>
      <c r="T5" s="362"/>
      <c r="U5" s="364" t="str">
        <f>'Période 2 - Paie Février'!U5:W5</f>
        <v>Temps_plein</v>
      </c>
      <c r="V5" s="364"/>
      <c r="W5" s="364"/>
      <c r="X5" s="141" t="s">
        <v>24</v>
      </c>
      <c r="Y5" s="138" t="str">
        <f>'Période 2 - Paie Février'!Y5</f>
        <v>Non</v>
      </c>
      <c r="Z5" s="141" t="s">
        <v>25</v>
      </c>
      <c r="AA5" s="101" t="str">
        <f>'Période 2 - Paie Février'!AA5</f>
        <v>Non</v>
      </c>
      <c r="AB5" s="142"/>
      <c r="AC5" s="100"/>
      <c r="AD5" s="403"/>
      <c r="AE5" s="403"/>
      <c r="AF5" s="403"/>
      <c r="AG5" s="403"/>
      <c r="AH5" s="403"/>
      <c r="AI5" s="100"/>
      <c r="AJ5" s="100"/>
      <c r="AK5" s="100"/>
      <c r="AL5" s="100"/>
      <c r="AM5" s="100"/>
    </row>
    <row r="6" spans="1:39" s="100" customFormat="1" ht="8.25" customHeight="1" thickBot="1" x14ac:dyDescent="0.25">
      <c r="A6" s="143"/>
      <c r="B6" s="143"/>
      <c r="C6" s="143"/>
      <c r="D6" s="144"/>
      <c r="E6" s="145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D6" s="185"/>
      <c r="AE6" s="185"/>
      <c r="AF6" s="185"/>
      <c r="AG6" s="185"/>
    </row>
    <row r="7" spans="1:39" ht="15" thickBot="1" x14ac:dyDescent="0.25">
      <c r="A7" s="349" t="s">
        <v>12</v>
      </c>
      <c r="B7" s="350"/>
      <c r="C7" s="350"/>
      <c r="D7" s="350"/>
      <c r="E7" s="351"/>
      <c r="F7" s="352"/>
      <c r="G7" s="147"/>
      <c r="H7" s="147"/>
      <c r="I7" s="147"/>
      <c r="J7" s="147"/>
      <c r="K7" s="147"/>
      <c r="L7" s="147"/>
      <c r="M7" s="147"/>
      <c r="N7" s="147"/>
      <c r="O7" s="349" t="s">
        <v>13</v>
      </c>
      <c r="P7" s="350"/>
      <c r="Q7" s="350"/>
      <c r="R7" s="350"/>
      <c r="S7" s="350"/>
      <c r="T7" s="350"/>
      <c r="U7" s="350"/>
      <c r="V7" s="350"/>
      <c r="W7" s="351"/>
      <c r="X7" s="351"/>
      <c r="Y7" s="351"/>
      <c r="Z7" s="351"/>
      <c r="AA7" s="351"/>
      <c r="AB7" s="353"/>
      <c r="AC7" s="100"/>
      <c r="AD7" s="185"/>
      <c r="AE7" s="185"/>
      <c r="AF7" s="185"/>
      <c r="AG7" s="185"/>
      <c r="AH7" s="100"/>
      <c r="AI7" s="100"/>
      <c r="AJ7" s="100"/>
      <c r="AK7" s="100"/>
      <c r="AL7" s="100"/>
      <c r="AM7" s="100"/>
    </row>
    <row r="8" spans="1:39" ht="30" customHeight="1" thickBot="1" x14ac:dyDescent="0.25">
      <c r="A8" s="377" t="s">
        <v>17</v>
      </c>
      <c r="B8" s="307"/>
      <c r="C8" s="307"/>
      <c r="D8" s="308"/>
      <c r="E8" s="148"/>
      <c r="F8" s="312">
        <v>218</v>
      </c>
      <c r="G8" s="149"/>
      <c r="H8" s="149"/>
      <c r="I8" s="149"/>
      <c r="J8" s="149"/>
      <c r="K8" s="149"/>
      <c r="L8" s="149"/>
      <c r="M8" s="149"/>
      <c r="N8" s="149"/>
      <c r="O8" s="323" t="str">
        <f>+'Période 2 - Paie Février'!O8:S8</f>
        <v>Nb jours repos FAJ pris
depuis 01.01.2024</v>
      </c>
      <c r="P8" s="324"/>
      <c r="Q8" s="324"/>
      <c r="R8" s="324"/>
      <c r="S8" s="325"/>
      <c r="T8" s="186">
        <f>SUM(K19:L52)+'Période 3 - Paie Mars'!T8</f>
        <v>0</v>
      </c>
      <c r="W8" s="326" t="s">
        <v>14</v>
      </c>
      <c r="X8" s="327"/>
      <c r="Y8" s="327"/>
      <c r="Z8" s="327"/>
      <c r="AA8" s="327"/>
      <c r="AB8" s="328"/>
      <c r="AC8" s="100"/>
      <c r="AD8" s="185"/>
      <c r="AE8" s="185"/>
      <c r="AF8" s="185"/>
      <c r="AG8" s="185"/>
      <c r="AH8" s="100"/>
      <c r="AI8" s="100"/>
      <c r="AJ8" s="100"/>
      <c r="AK8" s="100"/>
      <c r="AL8" s="100"/>
      <c r="AM8" s="100"/>
    </row>
    <row r="9" spans="1:39" ht="20.100000000000001" customHeight="1" thickBot="1" x14ac:dyDescent="0.25">
      <c r="A9" s="309"/>
      <c r="B9" s="310"/>
      <c r="C9" s="310"/>
      <c r="D9" s="311"/>
      <c r="E9" s="139"/>
      <c r="F9" s="313"/>
      <c r="G9" s="149"/>
      <c r="H9" s="149"/>
      <c r="I9" s="149"/>
      <c r="J9" s="149"/>
      <c r="K9" s="149"/>
      <c r="L9" s="149"/>
      <c r="M9" s="149"/>
      <c r="N9" s="149"/>
      <c r="O9" s="335" t="s">
        <v>18</v>
      </c>
      <c r="P9" s="336"/>
      <c r="Q9" s="336"/>
      <c r="R9" s="336"/>
      <c r="S9" s="336"/>
      <c r="T9" s="151" t="s">
        <v>19</v>
      </c>
      <c r="U9" s="102">
        <v>0</v>
      </c>
      <c r="W9" s="329"/>
      <c r="X9" s="330"/>
      <c r="Y9" s="330"/>
      <c r="Z9" s="330"/>
      <c r="AA9" s="330"/>
      <c r="AB9" s="331"/>
      <c r="AC9" s="100"/>
      <c r="AD9" s="185"/>
      <c r="AE9" s="185"/>
      <c r="AF9" s="185"/>
      <c r="AG9" s="185"/>
      <c r="AH9" s="100"/>
      <c r="AI9" s="100"/>
      <c r="AJ9" s="100"/>
      <c r="AK9" s="100"/>
      <c r="AL9" s="100"/>
      <c r="AM9" s="100"/>
    </row>
    <row r="10" spans="1:39" ht="20.100000000000001" customHeight="1" thickBot="1" x14ac:dyDescent="0.25">
      <c r="A10" s="306" t="str">
        <f>+'Période 3 - Paie Mars'!A10:D11</f>
        <v>Nb de jours ouvrés de repos FAJ
à prendre en 2024</v>
      </c>
      <c r="B10" s="307"/>
      <c r="C10" s="307"/>
      <c r="D10" s="308"/>
      <c r="E10" s="152"/>
      <c r="F10" s="312">
        <f>'Période 2 - Paie Février'!F10:F11</f>
        <v>9</v>
      </c>
      <c r="G10" s="149"/>
      <c r="H10" s="149"/>
      <c r="I10" s="149"/>
      <c r="J10" s="149"/>
      <c r="K10" s="149"/>
      <c r="L10" s="149"/>
      <c r="M10" s="149"/>
      <c r="N10" s="149"/>
      <c r="O10" s="337"/>
      <c r="P10" s="338"/>
      <c r="Q10" s="338"/>
      <c r="R10" s="338"/>
      <c r="S10" s="338"/>
      <c r="T10" s="151" t="s">
        <v>20</v>
      </c>
      <c r="U10" s="103">
        <f>'Période 3 - Paie Mars'!U9:U10+U9</f>
        <v>0</v>
      </c>
      <c r="W10" s="332"/>
      <c r="X10" s="333"/>
      <c r="Y10" s="333"/>
      <c r="Z10" s="333"/>
      <c r="AA10" s="333"/>
      <c r="AB10" s="334"/>
      <c r="AC10" s="100"/>
      <c r="AD10" s="185"/>
      <c r="AE10" s="185"/>
      <c r="AF10" s="185"/>
      <c r="AG10" s="185"/>
      <c r="AH10" s="100"/>
      <c r="AI10" s="100"/>
      <c r="AJ10" s="100"/>
      <c r="AK10" s="100"/>
      <c r="AL10" s="100"/>
      <c r="AM10" s="100"/>
    </row>
    <row r="11" spans="1:39" ht="33" customHeight="1" thickBot="1" x14ac:dyDescent="0.25">
      <c r="A11" s="394"/>
      <c r="B11" s="395"/>
      <c r="C11" s="395"/>
      <c r="D11" s="396"/>
      <c r="E11" s="152"/>
      <c r="F11" s="391"/>
      <c r="G11" s="149"/>
      <c r="H11" s="149"/>
      <c r="I11" s="149"/>
      <c r="J11" s="149"/>
      <c r="K11" s="149"/>
      <c r="L11" s="149"/>
      <c r="M11" s="149"/>
      <c r="N11" s="149"/>
      <c r="O11" s="368" t="str">
        <f>+'Période 3 - Paie Mars'!O11:S11</f>
        <v>Nb jours repos restant à prendre
avant le 31.12.2024</v>
      </c>
      <c r="P11" s="369"/>
      <c r="Q11" s="369"/>
      <c r="R11" s="369"/>
      <c r="S11" s="370"/>
      <c r="T11" s="187">
        <f>F10-T8-U9</f>
        <v>9</v>
      </c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00"/>
      <c r="AI11" s="100"/>
      <c r="AJ11" s="100"/>
      <c r="AK11" s="100"/>
      <c r="AL11" s="100"/>
      <c r="AM11" s="100"/>
    </row>
    <row r="12" spans="1:39" ht="21.75" customHeight="1" thickBot="1" x14ac:dyDescent="0.25">
      <c r="A12" s="365" t="s">
        <v>156</v>
      </c>
      <c r="B12" s="366"/>
      <c r="C12" s="366"/>
      <c r="D12" s="367"/>
      <c r="E12" s="152"/>
      <c r="F12" s="188">
        <f>+D54+F54</f>
        <v>21</v>
      </c>
      <c r="G12" s="154"/>
      <c r="H12" s="154"/>
      <c r="I12" s="154"/>
      <c r="J12" s="154"/>
      <c r="K12" s="154"/>
      <c r="L12" s="154"/>
      <c r="M12" s="154"/>
      <c r="N12" s="154"/>
      <c r="O12" s="368" t="str">
        <f>+'Période 3 - Paie Mars'!O12:S12</f>
        <v>JOURS TRAVAILLES 2024</v>
      </c>
      <c r="P12" s="369"/>
      <c r="Q12" s="369"/>
      <c r="R12" s="369"/>
      <c r="S12" s="370"/>
      <c r="T12" s="188">
        <f>+F12+'Période 3 - Paie Mars'!T12</f>
        <v>64</v>
      </c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00"/>
      <c r="AI12" s="100"/>
      <c r="AJ12" s="100"/>
      <c r="AK12" s="100"/>
      <c r="AL12" s="100"/>
      <c r="AM12" s="100"/>
    </row>
    <row r="13" spans="1:39" ht="23.25" customHeight="1" thickBot="1" x14ac:dyDescent="0.25">
      <c r="A13" s="365" t="s">
        <v>159</v>
      </c>
      <c r="B13" s="366"/>
      <c r="C13" s="366"/>
      <c r="D13" s="367"/>
      <c r="E13" s="152"/>
      <c r="F13" s="189">
        <f>+J54</f>
        <v>21</v>
      </c>
      <c r="G13" s="154"/>
      <c r="H13" s="154"/>
      <c r="I13" s="154"/>
      <c r="J13" s="154"/>
      <c r="K13" s="154"/>
      <c r="L13" s="154"/>
      <c r="M13" s="154"/>
      <c r="N13" s="154"/>
      <c r="O13" s="368" t="str">
        <f>+'Période 3 - Paie Mars'!O13:S13</f>
        <v>Cumul transport 2024</v>
      </c>
      <c r="P13" s="369"/>
      <c r="Q13" s="369"/>
      <c r="R13" s="369"/>
      <c r="S13" s="370"/>
      <c r="T13" s="189">
        <f>+F13+'Période 3 - Paie Mars'!T13</f>
        <v>64</v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00"/>
      <c r="AI13" s="100"/>
      <c r="AJ13" s="100"/>
      <c r="AK13" s="100"/>
      <c r="AL13" s="100"/>
      <c r="AM13" s="100"/>
    </row>
    <row r="14" spans="1:39" ht="12.75" hidden="1" customHeight="1" x14ac:dyDescent="0.2">
      <c r="A14" s="100"/>
      <c r="B14" s="100"/>
      <c r="D14" s="100"/>
      <c r="E14" s="154"/>
      <c r="F14" s="100"/>
      <c r="G14" s="154"/>
      <c r="H14" s="155"/>
      <c r="I14" s="155"/>
      <c r="J14" s="155"/>
      <c r="K14" s="155"/>
      <c r="L14" s="155"/>
      <c r="M14" s="154"/>
      <c r="N14" s="154"/>
      <c r="O14" s="99"/>
      <c r="P14" s="100"/>
      <c r="Q14" s="100"/>
      <c r="R14" s="100"/>
      <c r="S14" s="100"/>
      <c r="T14" s="100"/>
      <c r="U14" s="100"/>
      <c r="W14" s="100"/>
      <c r="X14" s="100"/>
      <c r="Y14" s="100"/>
      <c r="Z14" s="100"/>
      <c r="AA14" s="100"/>
      <c r="AB14" s="100"/>
      <c r="AC14" s="100"/>
      <c r="AD14" s="185"/>
      <c r="AE14" s="185"/>
      <c r="AF14" s="185"/>
      <c r="AG14" s="185"/>
      <c r="AH14" s="100"/>
      <c r="AI14" s="100"/>
      <c r="AJ14" s="100"/>
      <c r="AK14" s="100"/>
      <c r="AL14" s="100"/>
      <c r="AM14" s="100"/>
    </row>
    <row r="15" spans="1:39" s="100" customFormat="1" ht="6.75" customHeight="1" thickBot="1" x14ac:dyDescent="0.25">
      <c r="A15" s="191"/>
      <c r="B15" s="192"/>
      <c r="C15" s="192"/>
      <c r="D15" s="193"/>
      <c r="E15" s="193"/>
      <c r="F15" s="194"/>
      <c r="G15" s="155"/>
      <c r="H15" s="155"/>
      <c r="I15" s="155"/>
      <c r="J15" s="155"/>
      <c r="K15" s="155"/>
      <c r="L15" s="155"/>
      <c r="M15" s="155"/>
      <c r="N15" s="155"/>
      <c r="O15" s="99"/>
      <c r="AD15" s="185"/>
      <c r="AE15" s="185"/>
      <c r="AF15" s="185"/>
      <c r="AG15" s="185"/>
    </row>
    <row r="16" spans="1:39" ht="45" customHeight="1" thickBot="1" x14ac:dyDescent="0.25">
      <c r="A16" s="385" t="s">
        <v>178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/>
      <c r="AC16" s="100"/>
      <c r="AD16" s="185"/>
      <c r="AE16" s="185"/>
      <c r="AF16" s="185"/>
      <c r="AG16" s="185"/>
      <c r="AH16" s="100"/>
      <c r="AI16" s="100"/>
      <c r="AJ16" s="100"/>
      <c r="AK16" s="100"/>
      <c r="AL16" s="100"/>
      <c r="AM16" s="100"/>
    </row>
    <row r="17" spans="1:39" s="100" customFormat="1" ht="7.5" customHeight="1" thickBot="1" x14ac:dyDescent="0.25">
      <c r="C17" s="156"/>
      <c r="D17" s="157"/>
      <c r="E17" s="158"/>
      <c r="F17" s="159"/>
      <c r="G17" s="159"/>
      <c r="H17" s="154" t="s">
        <v>162</v>
      </c>
      <c r="I17" s="154" t="s">
        <v>162</v>
      </c>
      <c r="J17" s="154"/>
      <c r="K17" s="154" t="s">
        <v>36</v>
      </c>
      <c r="L17" s="154" t="s">
        <v>36</v>
      </c>
      <c r="M17" s="159"/>
      <c r="N17" s="159"/>
      <c r="O17" s="99"/>
      <c r="AD17" s="185"/>
      <c r="AE17" s="185"/>
      <c r="AF17" s="185"/>
      <c r="AG17" s="185"/>
    </row>
    <row r="18" spans="1:39" ht="26.25" customHeight="1" thickBot="1" x14ac:dyDescent="0.25">
      <c r="A18" s="343" t="s">
        <v>6</v>
      </c>
      <c r="B18" s="344"/>
      <c r="D18" s="343" t="s">
        <v>11</v>
      </c>
      <c r="E18" s="345"/>
      <c r="F18" s="344"/>
      <c r="G18" s="154"/>
      <c r="H18" s="154"/>
      <c r="I18" s="154"/>
      <c r="J18" s="154"/>
      <c r="K18" s="154"/>
      <c r="L18" s="154"/>
      <c r="M18" s="154"/>
      <c r="N18" s="154"/>
      <c r="O18" s="346" t="s">
        <v>8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8"/>
      <c r="AC18" s="100"/>
      <c r="AD18" s="185"/>
      <c r="AE18" s="185"/>
      <c r="AF18" s="185"/>
      <c r="AG18" s="185"/>
      <c r="AH18" s="100"/>
      <c r="AI18" s="100"/>
      <c r="AJ18" s="100"/>
      <c r="AK18" s="100"/>
      <c r="AL18" s="100"/>
      <c r="AM18" s="100"/>
    </row>
    <row r="19" spans="1:39" s="154" customFormat="1" ht="26.25" customHeight="1" thickBot="1" x14ac:dyDescent="0.25">
      <c r="A19" s="160"/>
      <c r="B19" s="160"/>
      <c r="D19" s="96" t="s">
        <v>7</v>
      </c>
      <c r="E19" s="98"/>
      <c r="F19" s="96" t="s">
        <v>5</v>
      </c>
      <c r="H19" s="154">
        <f>IF(D19=0.5,0.5,0)</f>
        <v>0</v>
      </c>
      <c r="I19" s="154">
        <f>IF(F19=0.5,0.5,0)</f>
        <v>0</v>
      </c>
      <c r="J19" s="154">
        <f>IF(I19+H19&gt;0,1,0)</f>
        <v>0</v>
      </c>
      <c r="K19" s="154">
        <f>IF(D19="FAJ",0.5,0)</f>
        <v>0</v>
      </c>
      <c r="L19" s="154">
        <f>IF(F19="FAJ",0.5,0)</f>
        <v>0</v>
      </c>
      <c r="O19" s="97" t="s">
        <v>15</v>
      </c>
      <c r="P19" s="98"/>
      <c r="Q19" s="300" t="s">
        <v>16</v>
      </c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2"/>
      <c r="AD19" s="185"/>
      <c r="AE19" s="185"/>
      <c r="AF19" s="185"/>
      <c r="AG19" s="185"/>
    </row>
    <row r="20" spans="1:39" ht="15" customHeight="1" x14ac:dyDescent="0.2">
      <c r="A20" s="230"/>
      <c r="B20" s="231"/>
      <c r="C20" s="232"/>
      <c r="D20" s="74"/>
      <c r="E20" s="68"/>
      <c r="F20" s="75"/>
      <c r="G20" s="243"/>
      <c r="H20" s="154">
        <f t="shared" ref="H20:H51" si="0">IF(D20=0.5,0.5,0)</f>
        <v>0</v>
      </c>
      <c r="I20" s="154">
        <f t="shared" ref="I20:I51" si="1">IF(F20=0.5,0.5,0)</f>
        <v>0</v>
      </c>
      <c r="J20" s="154">
        <f t="shared" ref="J20:J51" si="2">IF(I20+H20&gt;0,1,0)</f>
        <v>0</v>
      </c>
      <c r="K20" s="154">
        <f t="shared" ref="K20:K51" si="3">IF(D20="FAJ",0.5,0)</f>
        <v>0</v>
      </c>
      <c r="L20" s="154">
        <f t="shared" ref="L20:L51" si="4">IF(F20="FAJ",0.5,0)</f>
        <v>0</v>
      </c>
      <c r="M20" s="154"/>
      <c r="N20" s="232"/>
      <c r="O20" s="76"/>
      <c r="P20" s="68"/>
      <c r="Q20" s="404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6"/>
      <c r="AC20" s="100"/>
      <c r="AD20" s="185"/>
      <c r="AE20" s="185"/>
      <c r="AF20" s="185"/>
      <c r="AG20" s="185"/>
      <c r="AH20" s="100"/>
      <c r="AI20" s="100"/>
      <c r="AJ20" s="100"/>
      <c r="AK20" s="100"/>
      <c r="AL20" s="100"/>
      <c r="AM20" s="100"/>
    </row>
    <row r="21" spans="1:39" ht="15" customHeight="1" x14ac:dyDescent="0.2">
      <c r="A21" s="233"/>
      <c r="B21" s="234"/>
      <c r="C21" s="232"/>
      <c r="D21" s="71"/>
      <c r="E21" s="68"/>
      <c r="F21" s="72"/>
      <c r="G21" s="243"/>
      <c r="H21" s="154">
        <f t="shared" si="0"/>
        <v>0</v>
      </c>
      <c r="I21" s="154">
        <f t="shared" si="1"/>
        <v>0</v>
      </c>
      <c r="J21" s="154">
        <f t="shared" si="2"/>
        <v>0</v>
      </c>
      <c r="K21" s="154">
        <f t="shared" si="3"/>
        <v>0</v>
      </c>
      <c r="L21" s="154">
        <f t="shared" si="4"/>
        <v>0</v>
      </c>
      <c r="M21" s="154"/>
      <c r="N21" s="232"/>
      <c r="O21" s="73"/>
      <c r="P21" s="6"/>
      <c r="Q21" s="374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6"/>
      <c r="AC21" s="100"/>
      <c r="AD21" s="185"/>
      <c r="AE21" s="185"/>
      <c r="AF21" s="185"/>
      <c r="AG21" s="185"/>
      <c r="AH21" s="100"/>
      <c r="AI21" s="100"/>
      <c r="AJ21" s="100"/>
      <c r="AK21" s="100"/>
      <c r="AL21" s="100"/>
      <c r="AM21" s="100"/>
    </row>
    <row r="22" spans="1:39" ht="15" customHeight="1" x14ac:dyDescent="0.2">
      <c r="A22" s="233"/>
      <c r="B22" s="234"/>
      <c r="C22" s="232"/>
      <c r="D22" s="71"/>
      <c r="E22" s="68"/>
      <c r="F22" s="72"/>
      <c r="G22" s="243"/>
      <c r="H22" s="154">
        <f t="shared" ref="H22:H23" si="5">IF(D22=0.5,0.5,0)</f>
        <v>0</v>
      </c>
      <c r="I22" s="154">
        <f t="shared" ref="I22:I23" si="6">IF(F22=0.5,0.5,0)</f>
        <v>0</v>
      </c>
      <c r="J22" s="154">
        <f t="shared" ref="J22:J23" si="7">IF(I22+H22&gt;0,1,0)</f>
        <v>0</v>
      </c>
      <c r="K22" s="154">
        <f t="shared" ref="K22:K23" si="8">IF(D22="FAJ",0.5,0)</f>
        <v>0</v>
      </c>
      <c r="L22" s="154">
        <f t="shared" ref="L22:L23" si="9">IF(F22="FAJ",0.5,0)</f>
        <v>0</v>
      </c>
      <c r="M22" s="154"/>
      <c r="N22" s="232"/>
      <c r="O22" s="73"/>
      <c r="P22" s="6"/>
      <c r="Q22" s="284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6"/>
      <c r="AC22" s="100"/>
      <c r="AD22" s="185"/>
      <c r="AE22" s="185"/>
      <c r="AF22" s="185"/>
      <c r="AG22" s="185"/>
      <c r="AH22" s="100"/>
      <c r="AI22" s="100"/>
      <c r="AJ22" s="100"/>
      <c r="AK22" s="100"/>
      <c r="AL22" s="100"/>
      <c r="AM22" s="100"/>
    </row>
    <row r="23" spans="1:39" ht="15" customHeight="1" x14ac:dyDescent="0.2">
      <c r="A23" s="233"/>
      <c r="B23" s="234"/>
      <c r="C23" s="232"/>
      <c r="D23" s="71"/>
      <c r="E23" s="68"/>
      <c r="F23" s="72"/>
      <c r="G23" s="243"/>
      <c r="H23" s="154">
        <f t="shared" si="5"/>
        <v>0</v>
      </c>
      <c r="I23" s="154">
        <f t="shared" si="6"/>
        <v>0</v>
      </c>
      <c r="J23" s="154">
        <f t="shared" si="7"/>
        <v>0</v>
      </c>
      <c r="K23" s="154">
        <f t="shared" si="8"/>
        <v>0</v>
      </c>
      <c r="L23" s="154">
        <f t="shared" si="9"/>
        <v>0</v>
      </c>
      <c r="M23" s="154"/>
      <c r="N23" s="232"/>
      <c r="O23" s="73"/>
      <c r="P23" s="6"/>
      <c r="Q23" s="284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6"/>
      <c r="AC23" s="100"/>
      <c r="AD23" s="185"/>
      <c r="AE23" s="185"/>
      <c r="AF23" s="185"/>
      <c r="AG23" s="185"/>
      <c r="AH23" s="100"/>
      <c r="AI23" s="100"/>
      <c r="AJ23" s="100"/>
      <c r="AK23" s="100"/>
      <c r="AL23" s="100"/>
      <c r="AM23" s="100"/>
    </row>
    <row r="24" spans="1:39" ht="15" customHeight="1" thickBot="1" x14ac:dyDescent="0.25">
      <c r="A24" s="165" t="s">
        <v>4</v>
      </c>
      <c r="B24" s="166">
        <v>45352</v>
      </c>
      <c r="D24" s="86">
        <v>0.5</v>
      </c>
      <c r="E24" s="6"/>
      <c r="F24" s="86">
        <v>0.5</v>
      </c>
      <c r="G24" s="154"/>
      <c r="H24" s="154">
        <f t="shared" si="0"/>
        <v>0.5</v>
      </c>
      <c r="I24" s="154">
        <f t="shared" si="1"/>
        <v>0.5</v>
      </c>
      <c r="J24" s="154">
        <f t="shared" si="2"/>
        <v>1</v>
      </c>
      <c r="K24" s="154">
        <f t="shared" si="3"/>
        <v>0</v>
      </c>
      <c r="L24" s="154">
        <f t="shared" si="4"/>
        <v>0</v>
      </c>
      <c r="M24" s="154"/>
      <c r="O24" s="9"/>
      <c r="P24" s="6"/>
      <c r="Q24" s="287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9"/>
      <c r="AC24" s="100"/>
      <c r="AD24" s="185"/>
      <c r="AE24" s="185"/>
      <c r="AF24" s="185"/>
      <c r="AG24" s="185"/>
      <c r="AH24" s="100"/>
      <c r="AI24" s="100"/>
      <c r="AJ24" s="100"/>
      <c r="AK24" s="100"/>
      <c r="AL24" s="100"/>
      <c r="AM24" s="100"/>
    </row>
    <row r="25" spans="1:39" s="100" customFormat="1" ht="15" thickBot="1" x14ac:dyDescent="0.25">
      <c r="A25" s="197" t="s">
        <v>169</v>
      </c>
      <c r="B25" s="198">
        <f>B24+1</f>
        <v>45353</v>
      </c>
      <c r="C25" s="199"/>
      <c r="D25" s="113"/>
      <c r="E25" s="113"/>
      <c r="F25" s="114"/>
      <c r="G25" s="154"/>
      <c r="H25" s="154">
        <f t="shared" si="0"/>
        <v>0</v>
      </c>
      <c r="I25" s="154">
        <f t="shared" si="1"/>
        <v>0</v>
      </c>
      <c r="J25" s="154">
        <f t="shared" si="2"/>
        <v>0</v>
      </c>
      <c r="K25" s="154">
        <f t="shared" si="3"/>
        <v>0</v>
      </c>
      <c r="L25" s="154">
        <f t="shared" si="4"/>
        <v>0</v>
      </c>
      <c r="M25" s="154"/>
      <c r="O25" s="99"/>
      <c r="AD25" s="185"/>
      <c r="AE25" s="185"/>
      <c r="AF25" s="185"/>
      <c r="AG25" s="185"/>
    </row>
    <row r="26" spans="1:39" s="154" customFormat="1" ht="26.25" customHeight="1" thickBot="1" x14ac:dyDescent="0.25">
      <c r="A26" s="160"/>
      <c r="B26" s="160"/>
      <c r="D26" s="96" t="s">
        <v>7</v>
      </c>
      <c r="E26" s="98"/>
      <c r="F26" s="96" t="s">
        <v>5</v>
      </c>
      <c r="H26" s="154">
        <f t="shared" si="0"/>
        <v>0</v>
      </c>
      <c r="I26" s="154">
        <f t="shared" si="1"/>
        <v>0</v>
      </c>
      <c r="J26" s="154">
        <f t="shared" si="2"/>
        <v>0</v>
      </c>
      <c r="K26" s="154">
        <f t="shared" si="3"/>
        <v>0</v>
      </c>
      <c r="L26" s="154">
        <f t="shared" si="4"/>
        <v>0</v>
      </c>
      <c r="O26" s="97" t="s">
        <v>15</v>
      </c>
      <c r="P26" s="98"/>
      <c r="Q26" s="300" t="s">
        <v>16</v>
      </c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D26" s="185"/>
      <c r="AE26" s="185"/>
      <c r="AF26" s="185"/>
      <c r="AG26" s="185"/>
    </row>
    <row r="27" spans="1:39" ht="15" customHeight="1" x14ac:dyDescent="0.2">
      <c r="A27" s="161" t="s">
        <v>0</v>
      </c>
      <c r="B27" s="162">
        <f>B24+3</f>
        <v>45355</v>
      </c>
      <c r="D27" s="86">
        <v>0.5</v>
      </c>
      <c r="E27" s="6"/>
      <c r="F27" s="86">
        <v>0.5</v>
      </c>
      <c r="G27" s="154"/>
      <c r="H27" s="154">
        <f t="shared" si="0"/>
        <v>0.5</v>
      </c>
      <c r="I27" s="154">
        <f t="shared" si="1"/>
        <v>0.5</v>
      </c>
      <c r="J27" s="154">
        <f t="shared" si="2"/>
        <v>1</v>
      </c>
      <c r="K27" s="154">
        <f t="shared" si="3"/>
        <v>0</v>
      </c>
      <c r="L27" s="154">
        <f t="shared" si="4"/>
        <v>0</v>
      </c>
      <c r="M27" s="154"/>
      <c r="O27" s="7"/>
      <c r="P27" s="6"/>
      <c r="Q27" s="303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5"/>
      <c r="AC27" s="100"/>
      <c r="AD27" s="185"/>
      <c r="AE27" s="185"/>
      <c r="AF27" s="185"/>
      <c r="AG27" s="185"/>
      <c r="AH27" s="100"/>
      <c r="AI27" s="100"/>
      <c r="AJ27" s="100"/>
      <c r="AK27" s="100"/>
      <c r="AL27" s="100"/>
      <c r="AM27" s="100"/>
    </row>
    <row r="28" spans="1:39" ht="15" customHeight="1" x14ac:dyDescent="0.2">
      <c r="A28" s="163" t="s">
        <v>1</v>
      </c>
      <c r="B28" s="164">
        <f>B27+1</f>
        <v>45356</v>
      </c>
      <c r="D28" s="86">
        <v>0.5</v>
      </c>
      <c r="E28" s="6"/>
      <c r="F28" s="86">
        <v>0.5</v>
      </c>
      <c r="G28" s="154"/>
      <c r="H28" s="154">
        <f t="shared" si="0"/>
        <v>0.5</v>
      </c>
      <c r="I28" s="154">
        <f t="shared" si="1"/>
        <v>0.5</v>
      </c>
      <c r="J28" s="154">
        <f t="shared" si="2"/>
        <v>1</v>
      </c>
      <c r="K28" s="154">
        <f t="shared" si="3"/>
        <v>0</v>
      </c>
      <c r="L28" s="154">
        <f t="shared" si="4"/>
        <v>0</v>
      </c>
      <c r="M28" s="154"/>
      <c r="O28" s="8"/>
      <c r="P28" s="6"/>
      <c r="Q28" s="284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6"/>
      <c r="AC28" s="100"/>
      <c r="AD28" s="185"/>
      <c r="AE28" s="185"/>
      <c r="AF28" s="185"/>
      <c r="AG28" s="185"/>
      <c r="AH28" s="100"/>
      <c r="AI28" s="100"/>
      <c r="AJ28" s="100"/>
      <c r="AK28" s="100"/>
      <c r="AL28" s="100"/>
      <c r="AM28" s="100"/>
    </row>
    <row r="29" spans="1:39" ht="15" customHeight="1" x14ac:dyDescent="0.2">
      <c r="A29" s="163" t="s">
        <v>2</v>
      </c>
      <c r="B29" s="164">
        <f>B28+1</f>
        <v>45357</v>
      </c>
      <c r="D29" s="86">
        <v>0.5</v>
      </c>
      <c r="E29" s="6"/>
      <c r="F29" s="86">
        <v>0.5</v>
      </c>
      <c r="G29" s="154"/>
      <c r="H29" s="154">
        <f t="shared" si="0"/>
        <v>0.5</v>
      </c>
      <c r="I29" s="154">
        <f t="shared" si="1"/>
        <v>0.5</v>
      </c>
      <c r="J29" s="154">
        <f t="shared" si="2"/>
        <v>1</v>
      </c>
      <c r="K29" s="154">
        <f t="shared" si="3"/>
        <v>0</v>
      </c>
      <c r="L29" s="154">
        <f t="shared" si="4"/>
        <v>0</v>
      </c>
      <c r="M29" s="154"/>
      <c r="O29" s="8"/>
      <c r="P29" s="6"/>
      <c r="Q29" s="284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6"/>
      <c r="AC29" s="100"/>
      <c r="AD29" s="185"/>
      <c r="AE29" s="185"/>
      <c r="AF29" s="185"/>
      <c r="AG29" s="185"/>
      <c r="AH29" s="100"/>
      <c r="AI29" s="100"/>
      <c r="AJ29" s="100"/>
      <c r="AK29" s="100"/>
      <c r="AL29" s="100"/>
      <c r="AM29" s="100"/>
    </row>
    <row r="30" spans="1:39" ht="15" customHeight="1" x14ac:dyDescent="0.2">
      <c r="A30" s="163" t="s">
        <v>3</v>
      </c>
      <c r="B30" s="164">
        <f>B29+1</f>
        <v>45358</v>
      </c>
      <c r="D30" s="86">
        <v>0.5</v>
      </c>
      <c r="E30" s="6"/>
      <c r="F30" s="86">
        <v>0.5</v>
      </c>
      <c r="G30" s="154"/>
      <c r="H30" s="154">
        <f t="shared" si="0"/>
        <v>0.5</v>
      </c>
      <c r="I30" s="154">
        <f t="shared" si="1"/>
        <v>0.5</v>
      </c>
      <c r="J30" s="154">
        <f t="shared" si="2"/>
        <v>1</v>
      </c>
      <c r="K30" s="154">
        <f t="shared" si="3"/>
        <v>0</v>
      </c>
      <c r="L30" s="154">
        <f t="shared" si="4"/>
        <v>0</v>
      </c>
      <c r="M30" s="154"/>
      <c r="O30" s="8"/>
      <c r="P30" s="6"/>
      <c r="Q30" s="284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6"/>
      <c r="AC30" s="100"/>
      <c r="AD30" s="185"/>
      <c r="AE30" s="185"/>
      <c r="AF30" s="185"/>
      <c r="AG30" s="185"/>
      <c r="AH30" s="100"/>
      <c r="AI30" s="100"/>
      <c r="AJ30" s="100"/>
      <c r="AK30" s="100"/>
      <c r="AL30" s="100"/>
      <c r="AM30" s="100"/>
    </row>
    <row r="31" spans="1:39" ht="15" customHeight="1" thickBot="1" x14ac:dyDescent="0.25">
      <c r="A31" s="165" t="s">
        <v>4</v>
      </c>
      <c r="B31" s="166">
        <f>B30+1</f>
        <v>45359</v>
      </c>
      <c r="D31" s="86">
        <v>0.5</v>
      </c>
      <c r="E31" s="6"/>
      <c r="F31" s="86">
        <v>0.5</v>
      </c>
      <c r="G31" s="154"/>
      <c r="H31" s="154">
        <f t="shared" si="0"/>
        <v>0.5</v>
      </c>
      <c r="I31" s="154">
        <f t="shared" si="1"/>
        <v>0.5</v>
      </c>
      <c r="J31" s="154">
        <f t="shared" si="2"/>
        <v>1</v>
      </c>
      <c r="K31" s="154">
        <f t="shared" si="3"/>
        <v>0</v>
      </c>
      <c r="L31" s="154">
        <f t="shared" si="4"/>
        <v>0</v>
      </c>
      <c r="M31" s="154"/>
      <c r="O31" s="9"/>
      <c r="P31" s="6"/>
      <c r="Q31" s="287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9"/>
      <c r="AC31" s="100"/>
      <c r="AD31" s="185"/>
      <c r="AE31" s="185"/>
      <c r="AF31" s="185"/>
      <c r="AG31" s="185"/>
      <c r="AH31" s="100"/>
      <c r="AI31" s="100"/>
      <c r="AJ31" s="100"/>
      <c r="AK31" s="100"/>
      <c r="AL31" s="100"/>
      <c r="AM31" s="100"/>
    </row>
    <row r="32" spans="1:39" s="100" customFormat="1" ht="15.75" customHeight="1" thickBot="1" x14ac:dyDescent="0.25">
      <c r="A32" s="197" t="s">
        <v>169</v>
      </c>
      <c r="B32" s="198">
        <f>B31+1</f>
        <v>45360</v>
      </c>
      <c r="C32" s="199"/>
      <c r="D32" s="113"/>
      <c r="E32" s="113"/>
      <c r="F32" s="114"/>
      <c r="G32" s="154"/>
      <c r="H32" s="154">
        <f t="shared" si="0"/>
        <v>0</v>
      </c>
      <c r="I32" s="154">
        <f t="shared" si="1"/>
        <v>0</v>
      </c>
      <c r="J32" s="154">
        <f t="shared" si="2"/>
        <v>0</v>
      </c>
      <c r="K32" s="154">
        <f t="shared" si="3"/>
        <v>0</v>
      </c>
      <c r="L32" s="154">
        <f t="shared" si="4"/>
        <v>0</v>
      </c>
      <c r="M32" s="154"/>
      <c r="O32" s="99"/>
    </row>
    <row r="33" spans="1:39" s="154" customFormat="1" ht="26.25" customHeight="1" thickBot="1" x14ac:dyDescent="0.25">
      <c r="A33" s="160"/>
      <c r="B33" s="160"/>
      <c r="D33" s="96" t="s">
        <v>7</v>
      </c>
      <c r="E33" s="98"/>
      <c r="F33" s="96" t="s">
        <v>5</v>
      </c>
      <c r="H33" s="154">
        <f t="shared" si="0"/>
        <v>0</v>
      </c>
      <c r="I33" s="154">
        <f t="shared" si="1"/>
        <v>0</v>
      </c>
      <c r="J33" s="154">
        <f t="shared" si="2"/>
        <v>0</v>
      </c>
      <c r="K33" s="154">
        <f t="shared" si="3"/>
        <v>0</v>
      </c>
      <c r="L33" s="154">
        <f t="shared" si="4"/>
        <v>0</v>
      </c>
      <c r="O33" s="97" t="s">
        <v>15</v>
      </c>
      <c r="P33" s="98"/>
      <c r="Q33" s="300" t="s">
        <v>16</v>
      </c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2"/>
    </row>
    <row r="34" spans="1:39" ht="15" customHeight="1" x14ac:dyDescent="0.2">
      <c r="A34" s="161" t="s">
        <v>0</v>
      </c>
      <c r="B34" s="162">
        <f>B31+3</f>
        <v>45362</v>
      </c>
      <c r="D34" s="86">
        <v>0.5</v>
      </c>
      <c r="E34" s="6"/>
      <c r="F34" s="86">
        <v>0.5</v>
      </c>
      <c r="G34" s="154"/>
      <c r="H34" s="154">
        <f t="shared" si="0"/>
        <v>0.5</v>
      </c>
      <c r="I34" s="154">
        <f t="shared" si="1"/>
        <v>0.5</v>
      </c>
      <c r="J34" s="154">
        <f t="shared" si="2"/>
        <v>1</v>
      </c>
      <c r="K34" s="154">
        <f t="shared" si="3"/>
        <v>0</v>
      </c>
      <c r="L34" s="154">
        <f t="shared" si="4"/>
        <v>0</v>
      </c>
      <c r="M34" s="154"/>
      <c r="O34" s="7"/>
      <c r="P34" s="6"/>
      <c r="Q34" s="303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5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spans="1:39" ht="15" customHeight="1" x14ac:dyDescent="0.2">
      <c r="A35" s="163" t="s">
        <v>1</v>
      </c>
      <c r="B35" s="164">
        <f>B34+1</f>
        <v>45363</v>
      </c>
      <c r="D35" s="86">
        <v>0.5</v>
      </c>
      <c r="E35" s="6"/>
      <c r="F35" s="86">
        <v>0.5</v>
      </c>
      <c r="G35" s="154"/>
      <c r="H35" s="154">
        <f t="shared" si="0"/>
        <v>0.5</v>
      </c>
      <c r="I35" s="154">
        <f t="shared" si="1"/>
        <v>0.5</v>
      </c>
      <c r="J35" s="154">
        <f t="shared" si="2"/>
        <v>1</v>
      </c>
      <c r="K35" s="154">
        <f t="shared" si="3"/>
        <v>0</v>
      </c>
      <c r="L35" s="154">
        <f t="shared" si="4"/>
        <v>0</v>
      </c>
      <c r="M35" s="154"/>
      <c r="O35" s="8"/>
      <c r="P35" s="6"/>
      <c r="Q35" s="284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6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spans="1:39" ht="15" customHeight="1" x14ac:dyDescent="0.2">
      <c r="A36" s="163" t="s">
        <v>2</v>
      </c>
      <c r="B36" s="164">
        <f>B35+1</f>
        <v>45364</v>
      </c>
      <c r="D36" s="86">
        <v>0.5</v>
      </c>
      <c r="E36" s="6"/>
      <c r="F36" s="86">
        <v>0.5</v>
      </c>
      <c r="G36" s="154"/>
      <c r="H36" s="154">
        <f t="shared" si="0"/>
        <v>0.5</v>
      </c>
      <c r="I36" s="154">
        <f t="shared" si="1"/>
        <v>0.5</v>
      </c>
      <c r="J36" s="154">
        <f t="shared" si="2"/>
        <v>1</v>
      </c>
      <c r="K36" s="154">
        <f t="shared" si="3"/>
        <v>0</v>
      </c>
      <c r="L36" s="154">
        <f t="shared" si="4"/>
        <v>0</v>
      </c>
      <c r="M36" s="154"/>
      <c r="O36" s="8"/>
      <c r="P36" s="6"/>
      <c r="Q36" s="284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6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spans="1:39" ht="15" customHeight="1" x14ac:dyDescent="0.2">
      <c r="A37" s="163" t="s">
        <v>3</v>
      </c>
      <c r="B37" s="164">
        <f>B36+1</f>
        <v>45365</v>
      </c>
      <c r="D37" s="86">
        <v>0.5</v>
      </c>
      <c r="E37" s="6"/>
      <c r="F37" s="86">
        <v>0.5</v>
      </c>
      <c r="G37" s="154"/>
      <c r="H37" s="154">
        <f t="shared" si="0"/>
        <v>0.5</v>
      </c>
      <c r="I37" s="154">
        <f t="shared" si="1"/>
        <v>0.5</v>
      </c>
      <c r="J37" s="154">
        <f t="shared" si="2"/>
        <v>1</v>
      </c>
      <c r="K37" s="154">
        <f t="shared" si="3"/>
        <v>0</v>
      </c>
      <c r="L37" s="154">
        <f t="shared" si="4"/>
        <v>0</v>
      </c>
      <c r="M37" s="154"/>
      <c r="O37" s="8"/>
      <c r="P37" s="6"/>
      <c r="Q37" s="284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6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1:39" ht="15" customHeight="1" thickBot="1" x14ac:dyDescent="0.25">
      <c r="A38" s="165" t="s">
        <v>4</v>
      </c>
      <c r="B38" s="166">
        <f>B37+1</f>
        <v>45366</v>
      </c>
      <c r="D38" s="86">
        <v>0.5</v>
      </c>
      <c r="E38" s="6"/>
      <c r="F38" s="86">
        <v>0.5</v>
      </c>
      <c r="G38" s="154"/>
      <c r="H38" s="154">
        <f t="shared" si="0"/>
        <v>0.5</v>
      </c>
      <c r="I38" s="154">
        <f t="shared" si="1"/>
        <v>0.5</v>
      </c>
      <c r="J38" s="154">
        <f t="shared" si="2"/>
        <v>1</v>
      </c>
      <c r="K38" s="154">
        <f t="shared" si="3"/>
        <v>0</v>
      </c>
      <c r="L38" s="154">
        <f t="shared" si="4"/>
        <v>0</v>
      </c>
      <c r="M38" s="154"/>
      <c r="O38" s="9"/>
      <c r="P38" s="6"/>
      <c r="Q38" s="287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9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  <row r="39" spans="1:39" s="100" customFormat="1" ht="15" thickBot="1" x14ac:dyDescent="0.25">
      <c r="A39" s="197" t="s">
        <v>169</v>
      </c>
      <c r="B39" s="198">
        <f>B38+1</f>
        <v>45367</v>
      </c>
      <c r="C39" s="199"/>
      <c r="D39" s="113"/>
      <c r="E39" s="113"/>
      <c r="F39" s="114"/>
      <c r="G39" s="154"/>
      <c r="H39" s="154">
        <f t="shared" si="0"/>
        <v>0</v>
      </c>
      <c r="I39" s="154">
        <f t="shared" si="1"/>
        <v>0</v>
      </c>
      <c r="J39" s="154">
        <f t="shared" si="2"/>
        <v>0</v>
      </c>
      <c r="K39" s="154">
        <f t="shared" si="3"/>
        <v>0</v>
      </c>
      <c r="L39" s="154">
        <f t="shared" si="4"/>
        <v>0</v>
      </c>
      <c r="M39" s="154"/>
      <c r="O39" s="99"/>
    </row>
    <row r="40" spans="1:39" s="154" customFormat="1" ht="26.25" customHeight="1" thickBot="1" x14ac:dyDescent="0.25">
      <c r="A40" s="160"/>
      <c r="B40" s="160"/>
      <c r="D40" s="96" t="s">
        <v>7</v>
      </c>
      <c r="E40" s="98"/>
      <c r="F40" s="96" t="s">
        <v>5</v>
      </c>
      <c r="H40" s="154">
        <f t="shared" si="0"/>
        <v>0</v>
      </c>
      <c r="I40" s="154">
        <f t="shared" si="1"/>
        <v>0</v>
      </c>
      <c r="J40" s="154">
        <f t="shared" si="2"/>
        <v>0</v>
      </c>
      <c r="K40" s="154">
        <f t="shared" si="3"/>
        <v>0</v>
      </c>
      <c r="L40" s="154">
        <f t="shared" si="4"/>
        <v>0</v>
      </c>
      <c r="O40" s="97" t="s">
        <v>15</v>
      </c>
      <c r="P40" s="98"/>
      <c r="Q40" s="300" t="s">
        <v>16</v>
      </c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2"/>
    </row>
    <row r="41" spans="1:39" ht="15" customHeight="1" x14ac:dyDescent="0.2">
      <c r="A41" s="161" t="s">
        <v>0</v>
      </c>
      <c r="B41" s="162">
        <f>B38+3</f>
        <v>45369</v>
      </c>
      <c r="D41" s="86">
        <v>0.5</v>
      </c>
      <c r="E41" s="6"/>
      <c r="F41" s="86">
        <v>0.5</v>
      </c>
      <c r="G41" s="154"/>
      <c r="H41" s="154">
        <f t="shared" si="0"/>
        <v>0.5</v>
      </c>
      <c r="I41" s="154">
        <f t="shared" si="1"/>
        <v>0.5</v>
      </c>
      <c r="J41" s="154">
        <f t="shared" si="2"/>
        <v>1</v>
      </c>
      <c r="K41" s="154">
        <f t="shared" si="3"/>
        <v>0</v>
      </c>
      <c r="L41" s="154">
        <f t="shared" si="4"/>
        <v>0</v>
      </c>
      <c r="M41" s="154"/>
      <c r="O41" s="7"/>
      <c r="P41" s="6"/>
      <c r="Q41" s="303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5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</row>
    <row r="42" spans="1:39" ht="15" customHeight="1" x14ac:dyDescent="0.2">
      <c r="A42" s="163" t="s">
        <v>1</v>
      </c>
      <c r="B42" s="164">
        <f>B41+1</f>
        <v>45370</v>
      </c>
      <c r="D42" s="86">
        <v>0.5</v>
      </c>
      <c r="E42" s="6"/>
      <c r="F42" s="86">
        <v>0.5</v>
      </c>
      <c r="G42" s="154"/>
      <c r="H42" s="154">
        <f t="shared" si="0"/>
        <v>0.5</v>
      </c>
      <c r="I42" s="154">
        <f t="shared" si="1"/>
        <v>0.5</v>
      </c>
      <c r="J42" s="154">
        <f t="shared" si="2"/>
        <v>1</v>
      </c>
      <c r="K42" s="154">
        <f t="shared" si="3"/>
        <v>0</v>
      </c>
      <c r="L42" s="154">
        <f t="shared" si="4"/>
        <v>0</v>
      </c>
      <c r="M42" s="154"/>
      <c r="O42" s="8"/>
      <c r="P42" s="6"/>
      <c r="Q42" s="284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6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</row>
    <row r="43" spans="1:39" ht="15" customHeight="1" x14ac:dyDescent="0.2">
      <c r="A43" s="163" t="s">
        <v>2</v>
      </c>
      <c r="B43" s="164">
        <f>B42+1</f>
        <v>45371</v>
      </c>
      <c r="D43" s="86">
        <v>0.5</v>
      </c>
      <c r="E43" s="6"/>
      <c r="F43" s="86">
        <v>0.5</v>
      </c>
      <c r="G43" s="154"/>
      <c r="H43" s="154">
        <f t="shared" si="0"/>
        <v>0.5</v>
      </c>
      <c r="I43" s="154">
        <f t="shared" si="1"/>
        <v>0.5</v>
      </c>
      <c r="J43" s="154">
        <f t="shared" si="2"/>
        <v>1</v>
      </c>
      <c r="K43" s="154">
        <f t="shared" si="3"/>
        <v>0</v>
      </c>
      <c r="L43" s="154">
        <f t="shared" si="4"/>
        <v>0</v>
      </c>
      <c r="M43" s="154"/>
      <c r="O43" s="8"/>
      <c r="P43" s="6"/>
      <c r="Q43" s="284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6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1:39" ht="15" customHeight="1" x14ac:dyDescent="0.2">
      <c r="A44" s="163" t="s">
        <v>3</v>
      </c>
      <c r="B44" s="164">
        <f>B43+1</f>
        <v>45372</v>
      </c>
      <c r="D44" s="86">
        <v>0.5</v>
      </c>
      <c r="E44" s="6"/>
      <c r="F44" s="86">
        <v>0.5</v>
      </c>
      <c r="G44" s="154"/>
      <c r="H44" s="154">
        <f t="shared" si="0"/>
        <v>0.5</v>
      </c>
      <c r="I44" s="154">
        <f t="shared" si="1"/>
        <v>0.5</v>
      </c>
      <c r="J44" s="154">
        <f t="shared" si="2"/>
        <v>1</v>
      </c>
      <c r="K44" s="154">
        <f t="shared" si="3"/>
        <v>0</v>
      </c>
      <c r="L44" s="154">
        <f t="shared" si="4"/>
        <v>0</v>
      </c>
      <c r="M44" s="154"/>
      <c r="O44" s="8"/>
      <c r="P44" s="6"/>
      <c r="Q44" s="284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6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1:39" ht="15" customHeight="1" thickBot="1" x14ac:dyDescent="0.25">
      <c r="A45" s="165" t="s">
        <v>4</v>
      </c>
      <c r="B45" s="166">
        <f>B44+1</f>
        <v>45373</v>
      </c>
      <c r="D45" s="86">
        <v>0.5</v>
      </c>
      <c r="E45" s="6"/>
      <c r="F45" s="86">
        <v>0.5</v>
      </c>
      <c r="G45" s="154"/>
      <c r="H45" s="154">
        <f t="shared" si="0"/>
        <v>0.5</v>
      </c>
      <c r="I45" s="154">
        <f t="shared" si="1"/>
        <v>0.5</v>
      </c>
      <c r="J45" s="154">
        <f t="shared" si="2"/>
        <v>1</v>
      </c>
      <c r="K45" s="154">
        <f t="shared" si="3"/>
        <v>0</v>
      </c>
      <c r="L45" s="154">
        <f t="shared" si="4"/>
        <v>0</v>
      </c>
      <c r="M45" s="154"/>
      <c r="O45" s="9"/>
      <c r="P45" s="6"/>
      <c r="Q45" s="287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9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</row>
    <row r="46" spans="1:39" s="100" customFormat="1" ht="15" thickBot="1" x14ac:dyDescent="0.25">
      <c r="A46" s="197" t="s">
        <v>169</v>
      </c>
      <c r="B46" s="198">
        <f>B45+1</f>
        <v>45374</v>
      </c>
      <c r="C46" s="199"/>
      <c r="D46" s="113"/>
      <c r="E46" s="113"/>
      <c r="F46" s="114"/>
      <c r="G46" s="154"/>
      <c r="H46" s="154">
        <f t="shared" si="0"/>
        <v>0</v>
      </c>
      <c r="I46" s="154">
        <f t="shared" si="1"/>
        <v>0</v>
      </c>
      <c r="J46" s="154">
        <f t="shared" si="2"/>
        <v>0</v>
      </c>
      <c r="K46" s="154">
        <f t="shared" si="3"/>
        <v>0</v>
      </c>
      <c r="L46" s="154">
        <f t="shared" si="4"/>
        <v>0</v>
      </c>
      <c r="M46" s="154"/>
      <c r="O46" s="99"/>
    </row>
    <row r="47" spans="1:39" s="154" customFormat="1" ht="26.25" customHeight="1" thickBot="1" x14ac:dyDescent="0.25">
      <c r="A47" s="160"/>
      <c r="B47" s="160"/>
      <c r="D47" s="96" t="s">
        <v>7</v>
      </c>
      <c r="E47" s="98"/>
      <c r="F47" s="96" t="s">
        <v>5</v>
      </c>
      <c r="H47" s="154">
        <f t="shared" si="0"/>
        <v>0</v>
      </c>
      <c r="I47" s="154">
        <f t="shared" si="1"/>
        <v>0</v>
      </c>
      <c r="J47" s="154">
        <f t="shared" si="2"/>
        <v>0</v>
      </c>
      <c r="K47" s="154">
        <f t="shared" si="3"/>
        <v>0</v>
      </c>
      <c r="L47" s="154">
        <f t="shared" si="4"/>
        <v>0</v>
      </c>
      <c r="O47" s="97" t="s">
        <v>15</v>
      </c>
      <c r="P47" s="98"/>
      <c r="Q47" s="300" t="s">
        <v>16</v>
      </c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2"/>
    </row>
    <row r="48" spans="1:39" ht="15" customHeight="1" x14ac:dyDescent="0.2">
      <c r="A48" s="161" t="s">
        <v>0</v>
      </c>
      <c r="B48" s="162">
        <f>B45+3</f>
        <v>45376</v>
      </c>
      <c r="D48" s="86">
        <v>0.5</v>
      </c>
      <c r="E48" s="6"/>
      <c r="F48" s="86">
        <v>0.5</v>
      </c>
      <c r="G48" s="154"/>
      <c r="H48" s="154">
        <f t="shared" si="0"/>
        <v>0.5</v>
      </c>
      <c r="I48" s="154">
        <f t="shared" si="1"/>
        <v>0.5</v>
      </c>
      <c r="J48" s="154">
        <f t="shared" si="2"/>
        <v>1</v>
      </c>
      <c r="K48" s="154">
        <f t="shared" si="3"/>
        <v>0</v>
      </c>
      <c r="L48" s="154">
        <f t="shared" si="4"/>
        <v>0</v>
      </c>
      <c r="M48" s="154"/>
      <c r="O48" s="7"/>
      <c r="P48" s="6"/>
      <c r="Q48" s="303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5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</row>
    <row r="49" spans="1:39" ht="15" customHeight="1" x14ac:dyDescent="0.2">
      <c r="A49" s="163" t="s">
        <v>1</v>
      </c>
      <c r="B49" s="164">
        <f>B48+1</f>
        <v>45377</v>
      </c>
      <c r="D49" s="86">
        <v>0.5</v>
      </c>
      <c r="E49" s="6"/>
      <c r="F49" s="86">
        <v>0.5</v>
      </c>
      <c r="G49" s="154"/>
      <c r="H49" s="154">
        <f t="shared" si="0"/>
        <v>0.5</v>
      </c>
      <c r="I49" s="154">
        <f t="shared" si="1"/>
        <v>0.5</v>
      </c>
      <c r="J49" s="154">
        <f t="shared" si="2"/>
        <v>1</v>
      </c>
      <c r="K49" s="154">
        <f t="shared" si="3"/>
        <v>0</v>
      </c>
      <c r="L49" s="154">
        <f t="shared" si="4"/>
        <v>0</v>
      </c>
      <c r="M49" s="154"/>
      <c r="O49" s="8"/>
      <c r="P49" s="6"/>
      <c r="Q49" s="284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6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</row>
    <row r="50" spans="1:39" ht="15" customHeight="1" x14ac:dyDescent="0.2">
      <c r="A50" s="163" t="s">
        <v>2</v>
      </c>
      <c r="B50" s="164">
        <f>B49+1</f>
        <v>45378</v>
      </c>
      <c r="D50" s="86">
        <v>0.5</v>
      </c>
      <c r="E50" s="6"/>
      <c r="F50" s="86">
        <v>0.5</v>
      </c>
      <c r="G50" s="154"/>
      <c r="H50" s="154">
        <f t="shared" si="0"/>
        <v>0.5</v>
      </c>
      <c r="I50" s="154">
        <f t="shared" si="1"/>
        <v>0.5</v>
      </c>
      <c r="J50" s="154">
        <f t="shared" si="2"/>
        <v>1</v>
      </c>
      <c r="K50" s="154">
        <f t="shared" si="3"/>
        <v>0</v>
      </c>
      <c r="L50" s="154">
        <f t="shared" si="4"/>
        <v>0</v>
      </c>
      <c r="M50" s="154"/>
      <c r="O50" s="8"/>
      <c r="P50" s="6"/>
      <c r="Q50" s="284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6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  <row r="51" spans="1:39" ht="15" customHeight="1" x14ac:dyDescent="0.2">
      <c r="A51" s="163" t="s">
        <v>3</v>
      </c>
      <c r="B51" s="164">
        <f>B50+1</f>
        <v>45379</v>
      </c>
      <c r="D51" s="86">
        <v>0.5</v>
      </c>
      <c r="E51" s="6"/>
      <c r="F51" s="86">
        <v>0.5</v>
      </c>
      <c r="G51" s="154"/>
      <c r="H51" s="154">
        <f t="shared" si="0"/>
        <v>0.5</v>
      </c>
      <c r="I51" s="154">
        <f t="shared" si="1"/>
        <v>0.5</v>
      </c>
      <c r="J51" s="154">
        <f t="shared" si="2"/>
        <v>1</v>
      </c>
      <c r="K51" s="154">
        <f t="shared" si="3"/>
        <v>0</v>
      </c>
      <c r="L51" s="154">
        <f t="shared" si="4"/>
        <v>0</v>
      </c>
      <c r="M51" s="154"/>
      <c r="O51" s="8"/>
      <c r="P51" s="6"/>
      <c r="Q51" s="284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6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</row>
    <row r="52" spans="1:39" ht="15" customHeight="1" thickBot="1" x14ac:dyDescent="0.25">
      <c r="A52" s="165" t="s">
        <v>4</v>
      </c>
      <c r="B52" s="164">
        <f>B51+1</f>
        <v>45380</v>
      </c>
      <c r="D52" s="86">
        <v>0.5</v>
      </c>
      <c r="E52" s="6"/>
      <c r="F52" s="86">
        <v>0.5</v>
      </c>
      <c r="G52" s="154"/>
      <c r="H52" s="154">
        <f t="shared" ref="H52:H53" si="10">IF(D52=0.5,0.5,0)</f>
        <v>0.5</v>
      </c>
      <c r="I52" s="154">
        <f t="shared" ref="I52:I53" si="11">IF(F52=0.5,0.5,0)</f>
        <v>0.5</v>
      </c>
      <c r="J52" s="154">
        <f t="shared" ref="J52:J53" si="12">IF(I52+H52&gt;0,1,0)</f>
        <v>1</v>
      </c>
      <c r="K52" s="154">
        <f t="shared" ref="K52:K53" si="13">IF(D52="FAJ",0.5,0)</f>
        <v>0</v>
      </c>
      <c r="L52" s="154">
        <f t="shared" ref="L52:L53" si="14">IF(F52="FAJ",0.5,0)</f>
        <v>0</v>
      </c>
      <c r="M52" s="154"/>
      <c r="O52" s="9"/>
      <c r="P52" s="118"/>
      <c r="Q52" s="287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9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</row>
    <row r="53" spans="1:39" s="100" customFormat="1" x14ac:dyDescent="0.2">
      <c r="A53" s="197" t="s">
        <v>169</v>
      </c>
      <c r="B53" s="198">
        <f>B52+1</f>
        <v>45381</v>
      </c>
      <c r="C53" s="199"/>
      <c r="D53" s="113"/>
      <c r="E53" s="113"/>
      <c r="F53" s="114"/>
      <c r="G53" s="154"/>
      <c r="H53" s="154">
        <f t="shared" si="10"/>
        <v>0</v>
      </c>
      <c r="I53" s="154">
        <f t="shared" si="11"/>
        <v>0</v>
      </c>
      <c r="J53" s="154">
        <f t="shared" si="12"/>
        <v>0</v>
      </c>
      <c r="K53" s="154">
        <f t="shared" si="13"/>
        <v>0</v>
      </c>
      <c r="L53" s="154">
        <f t="shared" si="14"/>
        <v>0</v>
      </c>
      <c r="M53" s="154"/>
      <c r="O53" s="99"/>
    </row>
    <row r="54" spans="1:39" s="100" customFormat="1" x14ac:dyDescent="0.2">
      <c r="A54" s="156"/>
      <c r="B54" s="167"/>
      <c r="D54" s="214">
        <f>SUM(D20:D53)</f>
        <v>10.5</v>
      </c>
      <c r="E54" s="214"/>
      <c r="F54" s="214">
        <f>SUM(F20:F53)</f>
        <v>10.5</v>
      </c>
      <c r="G54" s="154"/>
      <c r="H54" s="154"/>
      <c r="I54" s="154"/>
      <c r="J54" s="154">
        <f>SUM(J19:J52)</f>
        <v>21</v>
      </c>
      <c r="K54" s="154"/>
      <c r="L54" s="154"/>
      <c r="M54" s="154"/>
      <c r="O54" s="99"/>
    </row>
    <row r="55" spans="1:39" x14ac:dyDescent="0.2">
      <c r="A55" s="100"/>
      <c r="B55" s="100"/>
      <c r="D55" s="171"/>
      <c r="E55" s="170"/>
      <c r="F55" s="172"/>
      <c r="G55" s="154"/>
      <c r="H55" s="154"/>
      <c r="I55" s="154"/>
      <c r="J55" s="154"/>
      <c r="K55" s="154"/>
      <c r="L55" s="154"/>
      <c r="M55" s="154"/>
      <c r="N55" s="154"/>
      <c r="O55" s="99"/>
      <c r="P55" s="100"/>
      <c r="Q55" s="290" t="s">
        <v>32</v>
      </c>
      <c r="R55" s="291"/>
      <c r="S55" s="291"/>
      <c r="T55" s="291"/>
      <c r="U55" s="291"/>
      <c r="V55" s="291"/>
      <c r="W55" s="291"/>
      <c r="X55" s="292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x14ac:dyDescent="0.2">
      <c r="A56" s="100"/>
      <c r="B56" s="100"/>
      <c r="D56" s="99"/>
      <c r="F56" s="100"/>
      <c r="G56" s="154"/>
      <c r="H56" s="100"/>
      <c r="I56" s="100"/>
      <c r="J56" s="100"/>
      <c r="K56" s="100"/>
      <c r="L56" s="100"/>
      <c r="M56" s="154"/>
      <c r="N56" s="154"/>
      <c r="O56" s="99"/>
      <c r="P56" s="100"/>
      <c r="Q56" s="293"/>
      <c r="R56" s="294"/>
      <c r="S56" s="294"/>
      <c r="T56" s="294"/>
      <c r="U56" s="294"/>
      <c r="V56" s="294"/>
      <c r="W56" s="294"/>
      <c r="X56" s="295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  <row r="57" spans="1:39" ht="15" customHeight="1" x14ac:dyDescent="0.2">
      <c r="A57" s="100"/>
      <c r="B57" s="100"/>
      <c r="D57" s="99"/>
      <c r="F57" s="100"/>
      <c r="G57" s="154"/>
      <c r="H57" s="100"/>
      <c r="I57" s="100"/>
      <c r="J57" s="100"/>
      <c r="K57" s="100"/>
      <c r="L57" s="100"/>
      <c r="M57" s="100"/>
      <c r="N57" s="154"/>
      <c r="O57" s="99"/>
      <c r="P57" s="100"/>
      <c r="Q57" s="293"/>
      <c r="R57" s="294"/>
      <c r="S57" s="294"/>
      <c r="T57" s="294"/>
      <c r="U57" s="294"/>
      <c r="V57" s="294"/>
      <c r="W57" s="294"/>
      <c r="X57" s="295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</row>
    <row r="58" spans="1:39" ht="15" customHeight="1" x14ac:dyDescent="0.2">
      <c r="A58" s="100"/>
      <c r="B58" s="100"/>
      <c r="D58" s="99"/>
      <c r="F58" s="100"/>
      <c r="G58" s="100"/>
      <c r="H58" s="100"/>
      <c r="I58" s="100"/>
      <c r="J58" s="100"/>
      <c r="K58" s="100"/>
      <c r="L58" s="100"/>
      <c r="M58" s="100"/>
      <c r="N58" s="100"/>
      <c r="O58" s="99"/>
      <c r="P58" s="100"/>
      <c r="Q58" s="293"/>
      <c r="R58" s="294"/>
      <c r="S58" s="294"/>
      <c r="T58" s="294"/>
      <c r="U58" s="294"/>
      <c r="V58" s="294"/>
      <c r="W58" s="294"/>
      <c r="X58" s="295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</row>
    <row r="59" spans="1:39" x14ac:dyDescent="0.2">
      <c r="A59" s="100"/>
      <c r="B59" s="100"/>
      <c r="D59" s="99"/>
      <c r="F59" s="100"/>
      <c r="G59" s="100"/>
      <c r="H59" s="100"/>
      <c r="I59" s="100"/>
      <c r="J59" s="100"/>
      <c r="K59" s="100"/>
      <c r="L59" s="100"/>
      <c r="M59" s="100"/>
      <c r="N59" s="100"/>
      <c r="O59" s="99"/>
      <c r="P59" s="100"/>
      <c r="Q59" s="293"/>
      <c r="R59" s="294"/>
      <c r="S59" s="294"/>
      <c r="T59" s="294"/>
      <c r="U59" s="294"/>
      <c r="V59" s="294"/>
      <c r="W59" s="294"/>
      <c r="X59" s="295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</row>
    <row r="60" spans="1:39" x14ac:dyDescent="0.2">
      <c r="A60" s="100"/>
      <c r="B60" s="100"/>
      <c r="D60" s="99"/>
      <c r="F60" s="100"/>
      <c r="G60" s="100"/>
      <c r="H60" s="100"/>
      <c r="I60" s="100"/>
      <c r="J60" s="100"/>
      <c r="K60" s="100"/>
      <c r="L60" s="100"/>
      <c r="M60" s="100"/>
      <c r="N60" s="100"/>
      <c r="O60" s="99"/>
      <c r="P60" s="100"/>
      <c r="Q60" s="296"/>
      <c r="R60" s="297"/>
      <c r="S60" s="297"/>
      <c r="T60" s="297"/>
      <c r="U60" s="297"/>
      <c r="V60" s="297"/>
      <c r="W60" s="297"/>
      <c r="X60" s="298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</row>
    <row r="61" spans="1:39" x14ac:dyDescent="0.2">
      <c r="A61" s="100"/>
      <c r="B61" s="100"/>
      <c r="D61" s="99"/>
      <c r="F61" s="100"/>
      <c r="G61" s="100"/>
      <c r="H61" s="100"/>
      <c r="I61" s="100"/>
      <c r="J61" s="100"/>
      <c r="K61" s="100"/>
      <c r="L61" s="100"/>
      <c r="M61" s="100"/>
      <c r="N61" s="100"/>
      <c r="O61" s="99"/>
      <c r="P61" s="100"/>
      <c r="Q61" s="100"/>
      <c r="R61" s="100"/>
      <c r="S61" s="100"/>
      <c r="T61" s="100"/>
      <c r="U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15" thickBot="1" x14ac:dyDescent="0.25">
      <c r="A62" s="100"/>
      <c r="B62" s="100"/>
      <c r="D62" s="99"/>
      <c r="F62" s="100"/>
      <c r="G62" s="100"/>
      <c r="H62" s="100"/>
      <c r="I62" s="100"/>
      <c r="J62" s="100"/>
      <c r="K62" s="100"/>
      <c r="L62" s="100"/>
      <c r="M62" s="100"/>
      <c r="N62" s="100"/>
      <c r="O62" s="99"/>
      <c r="P62" s="100"/>
      <c r="Q62" s="100"/>
      <c r="R62" s="100"/>
      <c r="S62" s="100"/>
      <c r="T62" s="100"/>
      <c r="U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</row>
    <row r="63" spans="1:39" ht="26.25" customHeight="1" thickTop="1" thickBot="1" x14ac:dyDescent="0.25">
      <c r="A63" s="380" t="s">
        <v>168</v>
      </c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20.100000000000001" customHeight="1" thickTop="1" x14ac:dyDescent="0.2">
      <c r="A64" s="174"/>
      <c r="B64" s="174"/>
      <c r="C64" s="174"/>
      <c r="D64" s="175"/>
      <c r="E64" s="176"/>
      <c r="F64" s="174"/>
      <c r="G64" s="174"/>
      <c r="H64" s="174"/>
      <c r="I64" s="174"/>
      <c r="J64" s="174"/>
      <c r="K64" s="174"/>
      <c r="L64" s="174"/>
      <c r="M64" s="174"/>
      <c r="N64" s="174"/>
      <c r="O64" s="175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</row>
    <row r="65" spans="1:39" ht="26.25" customHeight="1" x14ac:dyDescent="0.2">
      <c r="A65" s="174"/>
      <c r="B65" s="381" t="s">
        <v>35</v>
      </c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174"/>
      <c r="S65" s="381" t="s">
        <v>33</v>
      </c>
      <c r="T65" s="381"/>
      <c r="U65" s="381"/>
      <c r="V65" s="381"/>
      <c r="W65" s="381"/>
      <c r="X65" s="381"/>
      <c r="Y65" s="174"/>
      <c r="Z65" s="174"/>
      <c r="AA65" s="174"/>
      <c r="AB65" s="174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</row>
    <row r="66" spans="1:39" ht="20.100000000000001" customHeight="1" x14ac:dyDescent="0.2">
      <c r="A66" s="174"/>
      <c r="B66" s="397" t="s">
        <v>165</v>
      </c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8"/>
      <c r="O66" s="399"/>
      <c r="P66" s="400"/>
      <c r="Q66" s="400"/>
      <c r="R66" s="174"/>
      <c r="S66" s="397" t="str">
        <f>'EVP SOURCE'!D6</f>
        <v>Absence enfant malade</v>
      </c>
      <c r="T66" s="397"/>
      <c r="U66" s="397"/>
      <c r="V66" s="397"/>
      <c r="W66" s="398"/>
      <c r="X66" s="180"/>
      <c r="Y66" s="174"/>
      <c r="Z66" s="174"/>
      <c r="AA66" s="174"/>
      <c r="AB66" s="174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</row>
    <row r="67" spans="1:39" ht="20.100000000000001" customHeight="1" x14ac:dyDescent="0.2">
      <c r="A67" s="174"/>
      <c r="B67" s="397" t="s">
        <v>166</v>
      </c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8"/>
      <c r="O67" s="399"/>
      <c r="P67" s="400"/>
      <c r="Q67" s="400"/>
      <c r="R67" s="174"/>
      <c r="S67" s="397">
        <f>'EVP SOURCE'!D7</f>
        <v>0</v>
      </c>
      <c r="T67" s="397"/>
      <c r="U67" s="397"/>
      <c r="V67" s="397"/>
      <c r="W67" s="398"/>
      <c r="X67" s="180"/>
      <c r="Y67" s="174"/>
      <c r="Z67" s="174"/>
      <c r="AA67" s="174"/>
      <c r="AB67" s="174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</row>
    <row r="68" spans="1:39" ht="20.100000000000001" customHeight="1" x14ac:dyDescent="0.2">
      <c r="A68" s="174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8"/>
      <c r="O68" s="399"/>
      <c r="P68" s="400"/>
      <c r="Q68" s="400"/>
      <c r="R68" s="174"/>
      <c r="S68" s="397">
        <f>'EVP SOURCE'!D8</f>
        <v>0</v>
      </c>
      <c r="T68" s="397"/>
      <c r="U68" s="397"/>
      <c r="V68" s="397"/>
      <c r="W68" s="398"/>
      <c r="X68" s="180"/>
      <c r="Y68" s="174"/>
      <c r="Z68" s="174"/>
      <c r="AA68" s="174"/>
      <c r="AB68" s="174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</row>
    <row r="69" spans="1:39" ht="20.100000000000001" customHeight="1" x14ac:dyDescent="0.2">
      <c r="A69" s="174"/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8"/>
      <c r="O69" s="399"/>
      <c r="P69" s="400"/>
      <c r="Q69" s="400"/>
      <c r="R69" s="174"/>
      <c r="S69" s="397" t="s">
        <v>167</v>
      </c>
      <c r="T69" s="397"/>
      <c r="U69" s="397"/>
      <c r="V69" s="397"/>
      <c r="W69" s="398"/>
      <c r="X69" s="180"/>
      <c r="Y69" s="174"/>
      <c r="Z69" s="174"/>
      <c r="AA69" s="174"/>
      <c r="AB69" s="174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</row>
    <row r="70" spans="1:39" ht="20.100000000000001" customHeight="1" x14ac:dyDescent="0.2">
      <c r="A70" s="174"/>
      <c r="B70" s="299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03"/>
      <c r="P70" s="174"/>
      <c r="Q70" s="174"/>
      <c r="R70" s="174"/>
      <c r="S70" s="397" t="s">
        <v>164</v>
      </c>
      <c r="T70" s="397"/>
      <c r="U70" s="397"/>
      <c r="V70" s="397"/>
      <c r="W70" s="398"/>
      <c r="X70" s="180"/>
      <c r="Y70" s="174"/>
      <c r="Z70" s="174"/>
      <c r="AA70" s="174"/>
      <c r="AB70" s="174"/>
      <c r="AC70" s="100"/>
      <c r="AD70" s="100"/>
      <c r="AE70" s="100"/>
      <c r="AF70" s="100"/>
      <c r="AG70" s="100"/>
      <c r="AH70" s="100"/>
    </row>
    <row r="71" spans="1:39" ht="20.100000000000001" customHeight="1" x14ac:dyDescent="0.2">
      <c r="A71" s="174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74"/>
      <c r="P71" s="174"/>
      <c r="Q71" s="174"/>
      <c r="R71" s="174"/>
      <c r="S71" s="401">
        <f>IF(AA7='EVP SOURCE'!J11,'EVP SOURCE'!F6," ")</f>
        <v>0</v>
      </c>
      <c r="T71" s="401"/>
      <c r="U71" s="401"/>
      <c r="V71" s="401"/>
      <c r="W71" s="401"/>
      <c r="X71" s="204"/>
      <c r="Y71" s="174"/>
      <c r="Z71" s="174"/>
      <c r="AA71" s="174"/>
      <c r="AB71" s="174"/>
      <c r="AC71" s="100"/>
      <c r="AD71" s="100"/>
      <c r="AE71" s="100"/>
      <c r="AF71" s="100"/>
      <c r="AG71" s="100"/>
      <c r="AH71" s="100"/>
    </row>
    <row r="72" spans="1:39" ht="20.100000000000001" customHeight="1" x14ac:dyDescent="0.2">
      <c r="A72" s="174"/>
      <c r="B72" s="174"/>
      <c r="C72" s="174"/>
      <c r="D72" s="175"/>
      <c r="E72" s="176"/>
      <c r="F72" s="174"/>
      <c r="G72" s="174"/>
      <c r="H72" s="174"/>
      <c r="I72" s="174"/>
      <c r="J72" s="174"/>
      <c r="K72" s="174"/>
      <c r="L72" s="174"/>
      <c r="M72" s="174"/>
      <c r="N72" s="174"/>
      <c r="O72" s="175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00"/>
      <c r="AD72" s="100"/>
      <c r="AE72" s="100"/>
      <c r="AF72" s="100"/>
      <c r="AG72" s="100"/>
      <c r="AH72" s="100"/>
    </row>
    <row r="73" spans="1:39" x14ac:dyDescent="0.2">
      <c r="B73" s="100"/>
      <c r="D73" s="99"/>
      <c r="F73" s="100"/>
      <c r="G73" s="100"/>
      <c r="H73" s="100"/>
      <c r="I73" s="100"/>
      <c r="J73" s="100"/>
      <c r="K73" s="100"/>
      <c r="L73" s="100"/>
      <c r="M73" s="100"/>
      <c r="N73" s="100"/>
      <c r="O73" s="99"/>
      <c r="P73" s="100"/>
      <c r="Q73" s="100"/>
      <c r="R73" s="100"/>
      <c r="S73" s="100"/>
      <c r="T73" s="100"/>
      <c r="U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</row>
    <row r="74" spans="1:39" x14ac:dyDescent="0.2">
      <c r="B74" s="100"/>
      <c r="D74" s="99"/>
      <c r="F74" s="100"/>
      <c r="G74" s="100"/>
      <c r="H74" s="100"/>
      <c r="I74" s="100"/>
      <c r="J74" s="100"/>
      <c r="K74" s="100"/>
      <c r="L74" s="100"/>
      <c r="M74" s="100"/>
      <c r="N74" s="100"/>
      <c r="O74" s="99"/>
      <c r="P74" s="100"/>
      <c r="Q74" s="100"/>
      <c r="R74" s="100"/>
      <c r="S74" s="100"/>
      <c r="T74" s="100"/>
      <c r="U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</row>
    <row r="75" spans="1:39" x14ac:dyDescent="0.2">
      <c r="A75" s="100"/>
      <c r="B75" s="100"/>
      <c r="D75" s="99"/>
      <c r="F75" s="100"/>
      <c r="G75" s="100"/>
      <c r="H75" s="100"/>
      <c r="I75" s="100"/>
      <c r="J75" s="100"/>
      <c r="K75" s="100"/>
      <c r="L75" s="100"/>
      <c r="M75" s="100"/>
      <c r="N75" s="100"/>
      <c r="O75" s="99"/>
      <c r="P75" s="100"/>
      <c r="Q75" s="100"/>
      <c r="R75" s="100"/>
      <c r="S75" s="100"/>
      <c r="T75" s="100"/>
      <c r="U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</row>
    <row r="76" spans="1:39" x14ac:dyDescent="0.2">
      <c r="A76" s="100"/>
      <c r="B76" s="100"/>
      <c r="D76" s="99"/>
      <c r="F76" s="100"/>
      <c r="G76" s="100"/>
      <c r="H76" s="100"/>
      <c r="I76" s="100"/>
      <c r="J76" s="100"/>
      <c r="K76" s="100"/>
      <c r="L76" s="100"/>
      <c r="M76" s="100"/>
      <c r="N76" s="100"/>
      <c r="O76" s="99"/>
      <c r="P76" s="100"/>
      <c r="Q76" s="100"/>
      <c r="R76" s="100"/>
      <c r="S76" s="100"/>
      <c r="T76" s="100"/>
      <c r="U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</row>
    <row r="77" spans="1:39" x14ac:dyDescent="0.2">
      <c r="A77" s="100"/>
      <c r="B77" s="100"/>
      <c r="D77" s="99"/>
      <c r="F77" s="100"/>
      <c r="G77" s="100"/>
      <c r="H77" s="100"/>
      <c r="I77" s="100"/>
      <c r="J77" s="100"/>
      <c r="K77" s="100"/>
      <c r="L77" s="100"/>
      <c r="M77" s="100"/>
      <c r="N77" s="100"/>
      <c r="O77" s="99"/>
      <c r="P77" s="100"/>
      <c r="Q77" s="100"/>
      <c r="R77" s="100"/>
      <c r="S77" s="100"/>
      <c r="T77" s="100"/>
      <c r="U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</row>
    <row r="78" spans="1:39" x14ac:dyDescent="0.2">
      <c r="A78" s="100"/>
      <c r="B78" s="100"/>
      <c r="D78" s="99"/>
      <c r="F78" s="100"/>
      <c r="G78" s="100"/>
      <c r="H78" s="100"/>
      <c r="I78" s="100"/>
      <c r="J78" s="100"/>
      <c r="K78" s="100"/>
      <c r="L78" s="100"/>
      <c r="M78" s="100"/>
      <c r="N78" s="100"/>
      <c r="O78" s="99"/>
      <c r="P78" s="100"/>
      <c r="Q78" s="100"/>
      <c r="R78" s="100"/>
      <c r="S78" s="100"/>
      <c r="T78" s="100"/>
      <c r="U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</row>
    <row r="79" spans="1:39" x14ac:dyDescent="0.2">
      <c r="A79" s="100"/>
      <c r="B79" s="100"/>
      <c r="D79" s="99"/>
      <c r="F79" s="100"/>
      <c r="G79" s="100"/>
      <c r="H79" s="100"/>
      <c r="I79" s="100"/>
      <c r="J79" s="100"/>
      <c r="K79" s="100"/>
      <c r="L79" s="100"/>
      <c r="M79" s="100"/>
      <c r="N79" s="100"/>
      <c r="O79" s="99"/>
      <c r="P79" s="100"/>
      <c r="Q79" s="100"/>
      <c r="R79" s="100"/>
      <c r="S79" s="100"/>
      <c r="T79" s="100"/>
      <c r="U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1:39" x14ac:dyDescent="0.2">
      <c r="A80" s="100"/>
      <c r="B80" s="100"/>
      <c r="D80" s="99"/>
      <c r="F80" s="100"/>
      <c r="G80" s="100"/>
      <c r="H80" s="100"/>
      <c r="I80" s="100"/>
      <c r="J80" s="100"/>
      <c r="K80" s="100"/>
      <c r="L80" s="100"/>
      <c r="M80" s="100"/>
      <c r="N80" s="100"/>
      <c r="O80" s="99"/>
      <c r="P80" s="100"/>
      <c r="Q80" s="100"/>
      <c r="R80" s="100"/>
      <c r="S80" s="100"/>
      <c r="T80" s="100"/>
      <c r="U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</row>
    <row r="81" spans="1:34" x14ac:dyDescent="0.2">
      <c r="A81" s="100"/>
      <c r="B81" s="100"/>
      <c r="D81" s="99"/>
      <c r="F81" s="100"/>
      <c r="G81" s="100"/>
      <c r="H81" s="100"/>
      <c r="I81" s="100"/>
      <c r="J81" s="100"/>
      <c r="K81" s="100"/>
      <c r="L81" s="100"/>
      <c r="M81" s="100"/>
      <c r="N81" s="100"/>
      <c r="O81" s="99"/>
      <c r="P81" s="100"/>
      <c r="Q81" s="100"/>
      <c r="R81" s="100"/>
      <c r="S81" s="100"/>
      <c r="T81" s="100"/>
      <c r="U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</row>
    <row r="82" spans="1:34" x14ac:dyDescent="0.2">
      <c r="A82" s="100"/>
      <c r="B82" s="100"/>
      <c r="D82" s="99"/>
      <c r="F82" s="100"/>
      <c r="G82" s="100"/>
      <c r="H82" s="100"/>
      <c r="I82" s="100"/>
      <c r="J82" s="100"/>
      <c r="K82" s="100"/>
      <c r="L82" s="100"/>
      <c r="M82" s="100"/>
      <c r="N82" s="100"/>
      <c r="O82" s="99"/>
      <c r="P82" s="100"/>
      <c r="Q82" s="100"/>
      <c r="R82" s="100"/>
      <c r="S82" s="100"/>
      <c r="T82" s="100"/>
      <c r="U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</row>
    <row r="83" spans="1:34" x14ac:dyDescent="0.2">
      <c r="A83" s="100"/>
      <c r="B83" s="100"/>
      <c r="D83" s="99"/>
      <c r="F83" s="100"/>
      <c r="G83" s="100"/>
      <c r="H83" s="100"/>
      <c r="I83" s="100"/>
      <c r="J83" s="100"/>
      <c r="K83" s="100"/>
      <c r="L83" s="100"/>
      <c r="M83" s="100"/>
      <c r="N83" s="100"/>
      <c r="O83" s="99"/>
      <c r="P83" s="100"/>
      <c r="Q83" s="100"/>
      <c r="R83" s="100"/>
      <c r="S83" s="100"/>
      <c r="T83" s="100"/>
      <c r="U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</row>
    <row r="84" spans="1:34" x14ac:dyDescent="0.2">
      <c r="A84" s="100"/>
      <c r="B84" s="100"/>
      <c r="D84" s="99"/>
      <c r="F84" s="100"/>
      <c r="G84" s="100"/>
      <c r="H84" s="100"/>
      <c r="I84" s="100"/>
      <c r="J84" s="100"/>
      <c r="K84" s="100"/>
      <c r="L84" s="100"/>
      <c r="M84" s="100"/>
      <c r="N84" s="100"/>
      <c r="O84" s="99"/>
      <c r="P84" s="100"/>
      <c r="Q84" s="100"/>
      <c r="R84" s="100"/>
      <c r="S84" s="100"/>
      <c r="T84" s="100"/>
      <c r="U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</row>
    <row r="85" spans="1:34" x14ac:dyDescent="0.2">
      <c r="A85" s="100"/>
      <c r="B85" s="100"/>
      <c r="D85" s="99"/>
      <c r="F85" s="100"/>
      <c r="G85" s="100"/>
      <c r="H85" s="100"/>
      <c r="I85" s="100"/>
      <c r="J85" s="100"/>
      <c r="K85" s="100"/>
      <c r="L85" s="100"/>
      <c r="M85" s="100"/>
      <c r="N85" s="100"/>
      <c r="O85" s="99"/>
      <c r="P85" s="100"/>
      <c r="Q85" s="100"/>
      <c r="R85" s="100"/>
      <c r="S85" s="100"/>
      <c r="T85" s="100"/>
      <c r="U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1:34" x14ac:dyDescent="0.2">
      <c r="A86" s="100"/>
      <c r="B86" s="100"/>
      <c r="D86" s="99"/>
      <c r="F86" s="100"/>
      <c r="G86" s="100"/>
      <c r="H86" s="100"/>
      <c r="I86" s="100"/>
      <c r="J86" s="100"/>
      <c r="K86" s="100"/>
      <c r="L86" s="100"/>
      <c r="M86" s="100"/>
      <c r="N86" s="100"/>
      <c r="O86" s="99"/>
      <c r="P86" s="100"/>
      <c r="Q86" s="100"/>
      <c r="R86" s="100"/>
      <c r="S86" s="100"/>
      <c r="T86" s="100"/>
      <c r="U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</row>
    <row r="87" spans="1:34" x14ac:dyDescent="0.2">
      <c r="A87" s="100"/>
      <c r="B87" s="100"/>
      <c r="D87" s="99"/>
      <c r="F87" s="100"/>
      <c r="G87" s="100"/>
      <c r="H87" s="100"/>
      <c r="I87" s="100"/>
      <c r="J87" s="100"/>
      <c r="K87" s="100"/>
      <c r="L87" s="100"/>
      <c r="M87" s="100"/>
      <c r="N87" s="100"/>
      <c r="O87" s="99"/>
      <c r="P87" s="100"/>
      <c r="Q87" s="100"/>
      <c r="R87" s="100"/>
      <c r="S87" s="100"/>
      <c r="T87" s="100"/>
      <c r="U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</row>
    <row r="88" spans="1:34" x14ac:dyDescent="0.2">
      <c r="A88" s="100"/>
      <c r="B88" s="100"/>
      <c r="D88" s="99"/>
      <c r="F88" s="100"/>
      <c r="G88" s="100"/>
      <c r="H88" s="100"/>
      <c r="I88" s="100"/>
      <c r="J88" s="100"/>
      <c r="K88" s="100"/>
      <c r="L88" s="100"/>
      <c r="M88" s="100"/>
      <c r="N88" s="100"/>
      <c r="O88" s="99"/>
      <c r="P88" s="100"/>
      <c r="Q88" s="100"/>
      <c r="R88" s="100"/>
      <c r="S88" s="100"/>
      <c r="T88" s="100"/>
      <c r="U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</row>
    <row r="89" spans="1:34" x14ac:dyDescent="0.2">
      <c r="A89" s="100"/>
      <c r="B89" s="100"/>
      <c r="D89" s="99"/>
      <c r="F89" s="100"/>
      <c r="G89" s="100"/>
      <c r="H89" s="100"/>
      <c r="I89" s="100"/>
      <c r="J89" s="100"/>
      <c r="K89" s="100"/>
      <c r="L89" s="100"/>
      <c r="M89" s="100"/>
      <c r="N89" s="100"/>
      <c r="O89" s="99"/>
      <c r="P89" s="100"/>
      <c r="Q89" s="100"/>
      <c r="R89" s="100"/>
      <c r="S89" s="100"/>
      <c r="T89" s="100"/>
      <c r="U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</row>
    <row r="90" spans="1:34" x14ac:dyDescent="0.2">
      <c r="A90" s="100"/>
      <c r="B90" s="100"/>
      <c r="D90" s="99"/>
      <c r="F90" s="100"/>
      <c r="G90" s="100"/>
      <c r="H90" s="100"/>
      <c r="I90" s="100"/>
      <c r="J90" s="100"/>
      <c r="K90" s="100"/>
      <c r="L90" s="100"/>
      <c r="M90" s="100"/>
      <c r="N90" s="100"/>
      <c r="O90" s="99"/>
      <c r="P90" s="100"/>
      <c r="Q90" s="100"/>
      <c r="R90" s="100"/>
      <c r="S90" s="100"/>
      <c r="T90" s="100"/>
      <c r="U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</row>
    <row r="91" spans="1:34" x14ac:dyDescent="0.2">
      <c r="A91" s="100"/>
      <c r="B91" s="100"/>
      <c r="D91" s="99"/>
      <c r="F91" s="100"/>
      <c r="G91" s="100"/>
      <c r="H91" s="100"/>
      <c r="I91" s="100"/>
      <c r="J91" s="100"/>
      <c r="K91" s="100"/>
      <c r="L91" s="100"/>
      <c r="M91" s="100"/>
      <c r="N91" s="100"/>
      <c r="O91" s="99"/>
      <c r="P91" s="100"/>
      <c r="Q91" s="100"/>
      <c r="R91" s="100"/>
      <c r="S91" s="100"/>
      <c r="T91" s="100"/>
      <c r="U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</row>
    <row r="92" spans="1:34" x14ac:dyDescent="0.2">
      <c r="A92" s="100"/>
      <c r="B92" s="100"/>
      <c r="D92" s="99"/>
      <c r="F92" s="100"/>
      <c r="G92" s="100"/>
      <c r="H92" s="100"/>
      <c r="I92" s="100"/>
      <c r="J92" s="100"/>
      <c r="K92" s="100"/>
      <c r="L92" s="100"/>
      <c r="M92" s="100"/>
      <c r="N92" s="100"/>
      <c r="O92" s="99"/>
      <c r="P92" s="100"/>
      <c r="Q92" s="100"/>
      <c r="R92" s="100"/>
      <c r="S92" s="100"/>
      <c r="T92" s="100"/>
      <c r="U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</row>
    <row r="93" spans="1:34" x14ac:dyDescent="0.2">
      <c r="A93" s="100"/>
      <c r="B93" s="100"/>
      <c r="D93" s="99"/>
      <c r="F93" s="100"/>
      <c r="G93" s="100"/>
      <c r="H93" s="100"/>
      <c r="I93" s="100"/>
      <c r="J93" s="100"/>
      <c r="K93" s="100"/>
      <c r="L93" s="100"/>
      <c r="M93" s="100"/>
      <c r="N93" s="100"/>
      <c r="O93" s="99"/>
      <c r="P93" s="100"/>
      <c r="Q93" s="100"/>
      <c r="R93" s="100"/>
      <c r="S93" s="100"/>
      <c r="T93" s="100"/>
      <c r="U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</row>
    <row r="94" spans="1:34" x14ac:dyDescent="0.2">
      <c r="A94" s="100"/>
      <c r="B94" s="100"/>
      <c r="D94" s="99"/>
      <c r="F94" s="100"/>
      <c r="G94" s="100"/>
      <c r="H94" s="100"/>
      <c r="I94" s="100"/>
      <c r="J94" s="100"/>
      <c r="K94" s="100"/>
      <c r="L94" s="100"/>
      <c r="M94" s="100"/>
      <c r="N94" s="100"/>
      <c r="O94" s="99"/>
      <c r="P94" s="100"/>
      <c r="Q94" s="100"/>
      <c r="R94" s="100"/>
      <c r="S94" s="100"/>
      <c r="T94" s="100"/>
      <c r="U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</row>
    <row r="95" spans="1:34" x14ac:dyDescent="0.2">
      <c r="A95" s="100"/>
      <c r="B95" s="100"/>
      <c r="D95" s="99"/>
      <c r="F95" s="100"/>
      <c r="G95" s="100"/>
      <c r="H95" s="100"/>
      <c r="I95" s="100"/>
      <c r="J95" s="100"/>
      <c r="K95" s="100"/>
      <c r="L95" s="100"/>
      <c r="M95" s="100"/>
      <c r="N95" s="100"/>
      <c r="O95" s="99"/>
      <c r="P95" s="100"/>
      <c r="Q95" s="100"/>
      <c r="R95" s="100"/>
      <c r="S95" s="100"/>
      <c r="T95" s="100"/>
      <c r="U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</row>
    <row r="96" spans="1:34" x14ac:dyDescent="0.2">
      <c r="A96" s="100"/>
      <c r="B96" s="100"/>
      <c r="D96" s="99"/>
      <c r="F96" s="100"/>
      <c r="G96" s="100"/>
      <c r="H96" s="100"/>
      <c r="I96" s="100"/>
      <c r="J96" s="100"/>
      <c r="K96" s="100"/>
      <c r="L96" s="100"/>
      <c r="M96" s="100"/>
      <c r="N96" s="100"/>
      <c r="O96" s="99"/>
      <c r="P96" s="100"/>
      <c r="Q96" s="100"/>
      <c r="R96" s="100"/>
      <c r="S96" s="100"/>
      <c r="T96" s="100"/>
      <c r="U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</row>
    <row r="97" spans="1:34" x14ac:dyDescent="0.2">
      <c r="A97" s="100"/>
      <c r="B97" s="100"/>
      <c r="D97" s="99"/>
      <c r="F97" s="100"/>
      <c r="G97" s="100"/>
      <c r="H97" s="100"/>
      <c r="I97" s="100"/>
      <c r="J97" s="100"/>
      <c r="K97" s="100"/>
      <c r="L97" s="100"/>
      <c r="M97" s="100"/>
      <c r="N97" s="100"/>
      <c r="O97" s="99"/>
      <c r="P97" s="100"/>
      <c r="Q97" s="100"/>
      <c r="R97" s="100"/>
      <c r="S97" s="100"/>
      <c r="T97" s="100"/>
      <c r="U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</row>
    <row r="98" spans="1:34" x14ac:dyDescent="0.2">
      <c r="A98" s="100"/>
      <c r="B98" s="100"/>
      <c r="D98" s="99"/>
      <c r="F98" s="100"/>
      <c r="G98" s="100"/>
      <c r="H98" s="100"/>
      <c r="I98" s="100"/>
      <c r="J98" s="100"/>
      <c r="K98" s="100"/>
      <c r="L98" s="100"/>
      <c r="M98" s="100"/>
      <c r="N98" s="100"/>
      <c r="O98" s="99"/>
      <c r="P98" s="100"/>
      <c r="Q98" s="100"/>
      <c r="R98" s="100"/>
      <c r="S98" s="100"/>
      <c r="T98" s="100"/>
      <c r="U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</row>
    <row r="99" spans="1:34" x14ac:dyDescent="0.2">
      <c r="A99" s="100"/>
      <c r="B99" s="100"/>
      <c r="D99" s="99"/>
      <c r="F99" s="100"/>
      <c r="G99" s="100"/>
      <c r="H99" s="100"/>
      <c r="I99" s="100"/>
      <c r="J99" s="100"/>
      <c r="K99" s="100"/>
      <c r="L99" s="100"/>
      <c r="M99" s="100"/>
      <c r="N99" s="100"/>
      <c r="O99" s="99"/>
      <c r="P99" s="100"/>
      <c r="Q99" s="100"/>
      <c r="R99" s="100"/>
      <c r="S99" s="100"/>
      <c r="T99" s="100"/>
      <c r="U99" s="100"/>
      <c r="W99" s="100"/>
      <c r="X99" s="100"/>
      <c r="Y99" s="100"/>
      <c r="Z99" s="100"/>
      <c r="AA99" s="100"/>
      <c r="AB99" s="100"/>
    </row>
    <row r="100" spans="1:34" x14ac:dyDescent="0.2">
      <c r="A100" s="100"/>
      <c r="B100" s="100"/>
      <c r="D100" s="99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100"/>
      <c r="Q100" s="100"/>
      <c r="R100" s="100"/>
      <c r="S100" s="100"/>
      <c r="T100" s="100"/>
      <c r="U100" s="100"/>
      <c r="W100" s="100"/>
      <c r="X100" s="100"/>
      <c r="Y100" s="100"/>
      <c r="Z100" s="100"/>
      <c r="AA100" s="100"/>
      <c r="AB100" s="100"/>
    </row>
    <row r="101" spans="1:34" x14ac:dyDescent="0.2">
      <c r="A101" s="100"/>
      <c r="B101" s="100"/>
      <c r="D101" s="99"/>
      <c r="F101" s="100"/>
      <c r="G101" s="100"/>
      <c r="H101" s="100"/>
      <c r="I101" s="100"/>
      <c r="J101" s="100"/>
      <c r="K101" s="100"/>
      <c r="L101" s="100"/>
      <c r="M101" s="100"/>
      <c r="N101" s="100"/>
      <c r="O101" s="99"/>
      <c r="P101" s="100"/>
      <c r="Q101" s="100"/>
      <c r="R101" s="100"/>
      <c r="S101" s="100"/>
      <c r="T101" s="100"/>
      <c r="U101" s="100"/>
      <c r="W101" s="100"/>
      <c r="X101" s="100"/>
      <c r="Y101" s="100"/>
      <c r="Z101" s="100"/>
      <c r="AA101" s="100"/>
      <c r="AB101" s="100"/>
    </row>
    <row r="102" spans="1:34" x14ac:dyDescent="0.2">
      <c r="A102" s="100"/>
      <c r="B102" s="100"/>
      <c r="D102" s="99"/>
      <c r="F102" s="100"/>
      <c r="G102" s="100"/>
      <c r="H102" s="100"/>
      <c r="I102" s="100"/>
      <c r="J102" s="100"/>
      <c r="K102" s="100"/>
      <c r="L102" s="100"/>
      <c r="M102" s="100"/>
      <c r="N102" s="100"/>
      <c r="O102" s="99"/>
      <c r="P102" s="100"/>
      <c r="Q102" s="100"/>
      <c r="R102" s="100"/>
      <c r="S102" s="100"/>
      <c r="T102" s="100"/>
      <c r="U102" s="100"/>
      <c r="W102" s="100"/>
      <c r="X102" s="100"/>
      <c r="Y102" s="100"/>
      <c r="Z102" s="100"/>
      <c r="AA102" s="100"/>
      <c r="AB102" s="100"/>
    </row>
    <row r="103" spans="1:34" x14ac:dyDescent="0.2">
      <c r="A103" s="100"/>
      <c r="B103" s="100"/>
      <c r="D103" s="99"/>
      <c r="F103" s="100"/>
      <c r="G103" s="100"/>
      <c r="H103" s="100"/>
      <c r="I103" s="100"/>
      <c r="J103" s="100"/>
      <c r="K103" s="100"/>
      <c r="L103" s="100"/>
      <c r="M103" s="100"/>
      <c r="N103" s="100"/>
      <c r="O103" s="99"/>
      <c r="P103" s="100"/>
      <c r="Q103" s="100"/>
      <c r="R103" s="100"/>
      <c r="S103" s="100"/>
      <c r="T103" s="100"/>
      <c r="U103" s="100"/>
      <c r="W103" s="100"/>
      <c r="X103" s="100"/>
      <c r="Y103" s="100"/>
      <c r="Z103" s="100"/>
      <c r="AA103" s="100"/>
      <c r="AB103" s="100"/>
    </row>
    <row r="104" spans="1:34" x14ac:dyDescent="0.2">
      <c r="A104" s="100"/>
      <c r="B104" s="100"/>
      <c r="D104" s="99"/>
      <c r="F104" s="100"/>
      <c r="G104" s="100"/>
      <c r="H104" s="100"/>
      <c r="I104" s="100"/>
      <c r="J104" s="100"/>
      <c r="K104" s="100"/>
      <c r="L104" s="100"/>
      <c r="M104" s="100"/>
      <c r="N104" s="100"/>
      <c r="O104" s="99"/>
      <c r="P104" s="100"/>
      <c r="Q104" s="100"/>
      <c r="R104" s="100"/>
      <c r="S104" s="100"/>
      <c r="T104" s="100"/>
      <c r="U104" s="100"/>
      <c r="W104" s="100"/>
      <c r="X104" s="100"/>
      <c r="Y104" s="100"/>
      <c r="Z104" s="100"/>
      <c r="AA104" s="100"/>
      <c r="AB104" s="100"/>
    </row>
    <row r="105" spans="1:34" x14ac:dyDescent="0.2">
      <c r="A105" s="100"/>
      <c r="B105" s="100"/>
      <c r="D105" s="99"/>
      <c r="F105" s="100"/>
      <c r="G105" s="100"/>
      <c r="H105" s="100"/>
      <c r="I105" s="100"/>
      <c r="J105" s="100"/>
      <c r="K105" s="100"/>
      <c r="L105" s="100"/>
      <c r="M105" s="100"/>
      <c r="N105" s="100"/>
      <c r="O105" s="99"/>
      <c r="P105" s="100"/>
      <c r="Q105" s="100"/>
      <c r="R105" s="100"/>
      <c r="S105" s="100"/>
      <c r="T105" s="100"/>
      <c r="U105" s="100"/>
      <c r="W105" s="100"/>
      <c r="X105" s="100"/>
      <c r="Y105" s="100"/>
      <c r="Z105" s="100"/>
      <c r="AA105" s="100"/>
      <c r="AB105" s="100"/>
    </row>
    <row r="106" spans="1:34" x14ac:dyDescent="0.2">
      <c r="A106" s="100"/>
      <c r="B106" s="100"/>
      <c r="D106" s="99"/>
      <c r="F106" s="100"/>
      <c r="G106" s="100"/>
      <c r="H106" s="100"/>
      <c r="I106" s="100"/>
      <c r="J106" s="100"/>
      <c r="K106" s="100"/>
      <c r="L106" s="100"/>
      <c r="M106" s="100"/>
      <c r="N106" s="100"/>
      <c r="O106" s="99"/>
      <c r="P106" s="100"/>
      <c r="Q106" s="100"/>
      <c r="R106" s="100"/>
      <c r="S106" s="100"/>
      <c r="T106" s="100"/>
      <c r="U106" s="100"/>
      <c r="W106" s="100"/>
      <c r="X106" s="100"/>
      <c r="Y106" s="100"/>
      <c r="Z106" s="100"/>
      <c r="AA106" s="100"/>
      <c r="AB106" s="100"/>
    </row>
    <row r="107" spans="1:34" x14ac:dyDescent="0.2">
      <c r="A107" s="100"/>
      <c r="B107" s="100"/>
      <c r="D107" s="99"/>
      <c r="F107" s="100"/>
      <c r="G107" s="100"/>
      <c r="H107" s="100"/>
      <c r="I107" s="100"/>
      <c r="J107" s="100"/>
      <c r="K107" s="100"/>
      <c r="L107" s="100"/>
      <c r="M107" s="100"/>
      <c r="N107" s="100"/>
      <c r="O107" s="99"/>
      <c r="P107" s="100"/>
      <c r="Q107" s="100"/>
      <c r="R107" s="100"/>
      <c r="S107" s="100"/>
      <c r="T107" s="100"/>
      <c r="U107" s="100"/>
      <c r="W107" s="100"/>
      <c r="X107" s="100"/>
      <c r="Y107" s="100"/>
      <c r="Z107" s="100"/>
      <c r="AA107" s="100"/>
      <c r="AB107" s="100"/>
    </row>
    <row r="108" spans="1:34" x14ac:dyDescent="0.2">
      <c r="A108" s="100"/>
      <c r="B108" s="100"/>
      <c r="D108" s="99"/>
      <c r="F108" s="100"/>
      <c r="G108" s="100"/>
      <c r="M108" s="100"/>
      <c r="N108" s="100"/>
      <c r="O108" s="99"/>
      <c r="P108" s="100"/>
      <c r="Q108" s="100"/>
      <c r="R108" s="100"/>
      <c r="S108" s="100"/>
      <c r="T108" s="100"/>
      <c r="U108" s="100"/>
      <c r="W108" s="100"/>
      <c r="X108" s="100"/>
      <c r="Y108" s="100"/>
      <c r="Z108" s="100"/>
      <c r="AA108" s="100"/>
      <c r="AB108" s="100"/>
    </row>
    <row r="109" spans="1:34" x14ac:dyDescent="0.2">
      <c r="A109" s="100"/>
      <c r="B109" s="100"/>
      <c r="D109" s="99"/>
      <c r="F109" s="100"/>
      <c r="G109" s="100"/>
      <c r="N109" s="100"/>
      <c r="O109" s="99"/>
      <c r="P109" s="100"/>
      <c r="Q109" s="100"/>
      <c r="R109" s="100"/>
      <c r="S109" s="100"/>
      <c r="T109" s="100"/>
      <c r="U109" s="100"/>
      <c r="W109" s="100"/>
      <c r="X109" s="100"/>
      <c r="Y109" s="100"/>
      <c r="Z109" s="100"/>
      <c r="AA109" s="100"/>
      <c r="AB109" s="100"/>
    </row>
    <row r="110" spans="1:34" x14ac:dyDescent="0.2">
      <c r="A110" s="100"/>
    </row>
    <row r="111" spans="1:34" x14ac:dyDescent="0.2">
      <c r="A111" s="100"/>
    </row>
  </sheetData>
  <sheetProtection selectLockedCells="1"/>
  <mergeCells count="75">
    <mergeCell ref="A13:D13"/>
    <mergeCell ref="O13:S13"/>
    <mergeCell ref="A63:AB63"/>
    <mergeCell ref="B65:Q65"/>
    <mergeCell ref="S65:X65"/>
    <mergeCell ref="Q31:AB31"/>
    <mergeCell ref="Q33:AB33"/>
    <mergeCell ref="Q27:AB27"/>
    <mergeCell ref="A16:AB16"/>
    <mergeCell ref="A18:B18"/>
    <mergeCell ref="D18:F18"/>
    <mergeCell ref="O18:AB18"/>
    <mergeCell ref="Q19:AB19"/>
    <mergeCell ref="Q20:AB20"/>
    <mergeCell ref="Q21:AB21"/>
    <mergeCell ref="Q22:AB22"/>
    <mergeCell ref="A7:F7"/>
    <mergeCell ref="O7:AB7"/>
    <mergeCell ref="A8:D9"/>
    <mergeCell ref="F8:F9"/>
    <mergeCell ref="O8:S8"/>
    <mergeCell ref="O9:S10"/>
    <mergeCell ref="A10:D11"/>
    <mergeCell ref="F10:F11"/>
    <mergeCell ref="O11:S11"/>
    <mergeCell ref="W8:AB10"/>
    <mergeCell ref="A1:AB2"/>
    <mergeCell ref="A3:AB3"/>
    <mergeCell ref="A4:AB4"/>
    <mergeCell ref="A5:B5"/>
    <mergeCell ref="N5:Q5"/>
    <mergeCell ref="R5:T5"/>
    <mergeCell ref="U5:W5"/>
    <mergeCell ref="Q24:AB24"/>
    <mergeCell ref="Q26:AB26"/>
    <mergeCell ref="Q55:X60"/>
    <mergeCell ref="Q42:AB42"/>
    <mergeCell ref="Q43:AB43"/>
    <mergeCell ref="Q44:AB44"/>
    <mergeCell ref="Q50:AB50"/>
    <mergeCell ref="Q51:AB51"/>
    <mergeCell ref="Q52:AB52"/>
    <mergeCell ref="Q49:AB49"/>
    <mergeCell ref="Q23:AB23"/>
    <mergeCell ref="B70:N70"/>
    <mergeCell ref="S70:W70"/>
    <mergeCell ref="S71:W71"/>
    <mergeCell ref="B66:N66"/>
    <mergeCell ref="O66:Q66"/>
    <mergeCell ref="S66:W66"/>
    <mergeCell ref="B67:N67"/>
    <mergeCell ref="O67:Q67"/>
    <mergeCell ref="S67:W67"/>
    <mergeCell ref="B68:N68"/>
    <mergeCell ref="O68:Q68"/>
    <mergeCell ref="S68:W68"/>
    <mergeCell ref="B69:N69"/>
    <mergeCell ref="O69:Q69"/>
    <mergeCell ref="S69:W69"/>
    <mergeCell ref="AD3:AH5"/>
    <mergeCell ref="A12:D12"/>
    <mergeCell ref="O12:S12"/>
    <mergeCell ref="Q47:AB47"/>
    <mergeCell ref="Q48:AB48"/>
    <mergeCell ref="Q40:AB40"/>
    <mergeCell ref="Q45:AB45"/>
    <mergeCell ref="Q41:AB41"/>
    <mergeCell ref="Q34:AB34"/>
    <mergeCell ref="Q35:AB35"/>
    <mergeCell ref="Q36:AB36"/>
    <mergeCell ref="Q37:AB37"/>
    <mergeCell ref="Q38:AB38"/>
    <mergeCell ref="Q28:AB28"/>
    <mergeCell ref="Q29:AB29"/>
    <mergeCell ref="Q30:AB30"/>
  </mergeCells>
  <conditionalFormatting sqref="N5:Q5">
    <cfRule type="expression" dxfId="37" priority="11" stopIfTrue="1">
      <formula>AND($F$5="jusqu'au :")</formula>
    </cfRule>
  </conditionalFormatting>
  <conditionalFormatting sqref="D24 F24 D27:D31 F27:F31 D34:D38 F34:F38 D41:D45 F41:F45 D48:D51 F48:F51">
    <cfRule type="cellIs" dxfId="36" priority="3" operator="notEqual">
      <formula>0.5</formula>
    </cfRule>
  </conditionalFormatting>
  <conditionalFormatting sqref="X71">
    <cfRule type="expression" dxfId="35" priority="2" stopIfTrue="1">
      <formula>AND($S$69="Heures IRP de délégation")</formula>
    </cfRule>
  </conditionalFormatting>
  <conditionalFormatting sqref="D52 F52">
    <cfRule type="cellIs" dxfId="34" priority="1" operator="notEqual">
      <formula>0.5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4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'EVP SOURCE'!$J$3:$J$4</xm:f>
          </x14:formula1>
          <xm:sqref>D5</xm:sqref>
        </x14:dataValidation>
        <x14:dataValidation type="list" allowBlank="1" showInputMessage="1" showErrorMessage="1">
          <x14:formula1>
            <xm:f>'EVP SOURCE'!$J$6:$J$7</xm:f>
          </x14:formula1>
          <xm:sqref>U5:W5</xm:sqref>
        </x14:dataValidation>
        <x14:dataValidation type="list" allowBlank="1" showInputMessage="1" showErrorMessage="1">
          <x14:formula1>
            <xm:f>'EVP SOURCE'!$J$9:$J$10</xm:f>
          </x14:formula1>
          <xm:sqref>Y5 AA5</xm:sqref>
        </x14:dataValidation>
        <x14:dataValidation type="list" showInputMessage="1" showErrorMessage="1">
          <x14:formula1>
            <xm:f>'EVP SOURCE'!$B$15:$B$18</xm:f>
          </x14:formula1>
          <xm:sqref>F48:F51 D27:D31 F27:F31 D34:D38 F34:F38 D41:D45 F41:F45 D48:D51 F21:F24 D21:D24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138"/>
  <sheetViews>
    <sheetView zoomScale="90" zoomScaleNormal="90" workbookViewId="0">
      <selection sqref="A1:XFD1048576"/>
    </sheetView>
  </sheetViews>
  <sheetFormatPr baseColWidth="10" defaultColWidth="11.42578125" defaultRowHeight="14.25" x14ac:dyDescent="0.2"/>
  <cols>
    <col min="1" max="1" width="16.140625" style="139" bestFit="1" customWidth="1"/>
    <col min="2" max="2" width="10.85546875" style="139" customWidth="1"/>
    <col min="3" max="3" width="1.42578125" style="100" customWidth="1"/>
    <col min="4" max="4" width="17.85546875" style="184" customWidth="1"/>
    <col min="5" max="5" width="1.140625" style="168" customWidth="1"/>
    <col min="6" max="6" width="17.85546875" style="139" customWidth="1"/>
    <col min="7" max="7" width="1.140625" style="139" customWidth="1"/>
    <col min="8" max="13" width="5.7109375" style="139" hidden="1" customWidth="1"/>
    <col min="14" max="14" width="1.140625" style="139" customWidth="1"/>
    <col min="15" max="15" width="11" style="184" customWidth="1"/>
    <col min="16" max="16" width="1.140625" style="139" customWidth="1"/>
    <col min="17" max="18" width="5.7109375" style="139" customWidth="1"/>
    <col min="19" max="19" width="9.7109375" style="139" customWidth="1"/>
    <col min="20" max="21" width="11.85546875" style="139" customWidth="1"/>
    <col min="22" max="22" width="1.42578125" style="100" customWidth="1"/>
    <col min="23" max="23" width="9" style="139" bestFit="1" customWidth="1"/>
    <col min="24" max="27" width="10.7109375" style="139" customWidth="1"/>
    <col min="28" max="28" width="2.28515625" style="139" customWidth="1"/>
    <col min="29" max="29" width="1.140625" style="139" customWidth="1"/>
    <col min="30" max="32" width="11.42578125" style="139"/>
    <col min="33" max="33" width="13.5703125" style="139" customWidth="1"/>
    <col min="34" max="16384" width="11.42578125" style="139"/>
  </cols>
  <sheetData>
    <row r="1" spans="1:39" ht="15" customHeight="1" x14ac:dyDescent="0.2">
      <c r="A1" s="354" t="s">
        <v>31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</row>
    <row r="2" spans="1:39" ht="15" customHeight="1" thickBo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 ht="21.75" customHeight="1" x14ac:dyDescent="0.2">
      <c r="A3" s="355" t="str">
        <f>+'Période 1 - Paie Janvier'!A3:V3</f>
        <v>NOM + prénom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7"/>
      <c r="AC3" s="100"/>
      <c r="AD3" s="402"/>
      <c r="AE3" s="403"/>
      <c r="AF3" s="403"/>
      <c r="AG3" s="403"/>
      <c r="AH3" s="403"/>
      <c r="AI3" s="100"/>
      <c r="AJ3" s="100"/>
      <c r="AK3" s="100"/>
      <c r="AL3" s="100"/>
      <c r="AM3" s="100"/>
    </row>
    <row r="4" spans="1:39" ht="22.5" customHeight="1" thickBot="1" x14ac:dyDescent="0.25">
      <c r="A4" s="358" t="str">
        <f>+'Période 1 - Paie Janvier'!A4:V4</f>
        <v>STRUCTURE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60"/>
      <c r="AC4" s="100"/>
      <c r="AD4" s="403"/>
      <c r="AE4" s="403"/>
      <c r="AF4" s="403"/>
      <c r="AG4" s="403"/>
      <c r="AH4" s="403"/>
      <c r="AI4" s="100"/>
      <c r="AJ4" s="100"/>
      <c r="AK4" s="100"/>
      <c r="AL4" s="100"/>
      <c r="AM4" s="100"/>
    </row>
    <row r="5" spans="1:39" ht="37.5" customHeight="1" thickBot="1" x14ac:dyDescent="0.25">
      <c r="A5" s="361" t="s">
        <v>21</v>
      </c>
      <c r="B5" s="362"/>
      <c r="C5" s="140"/>
      <c r="D5" s="138" t="str">
        <f>'Période 2 - Paie Février'!D5</f>
        <v>CDI</v>
      </c>
      <c r="E5" s="140"/>
      <c r="F5" s="140" t="str">
        <f>'Période 2 - Paie Février'!F5</f>
        <v xml:space="preserve"> </v>
      </c>
      <c r="G5" s="140"/>
      <c r="H5" s="140"/>
      <c r="I5" s="140"/>
      <c r="J5" s="140"/>
      <c r="K5" s="140"/>
      <c r="L5" s="140"/>
      <c r="M5" s="140"/>
      <c r="N5" s="363"/>
      <c r="O5" s="363"/>
      <c r="P5" s="363"/>
      <c r="Q5" s="363"/>
      <c r="R5" s="362" t="s">
        <v>26</v>
      </c>
      <c r="S5" s="362"/>
      <c r="T5" s="362"/>
      <c r="U5" s="364" t="str">
        <f>'Période 2 - Paie Février'!U5:W5</f>
        <v>Temps_plein</v>
      </c>
      <c r="V5" s="364"/>
      <c r="W5" s="364"/>
      <c r="X5" s="141" t="s">
        <v>24</v>
      </c>
      <c r="Y5" s="138" t="str">
        <f>'Période 2 - Paie Février'!Y5</f>
        <v>Non</v>
      </c>
      <c r="Z5" s="141" t="s">
        <v>25</v>
      </c>
      <c r="AA5" s="101" t="str">
        <f>'Période 2 - Paie Février'!AA5</f>
        <v>Non</v>
      </c>
      <c r="AB5" s="142"/>
      <c r="AC5" s="100"/>
      <c r="AD5" s="403"/>
      <c r="AE5" s="403"/>
      <c r="AF5" s="403"/>
      <c r="AG5" s="403"/>
      <c r="AH5" s="403"/>
      <c r="AI5" s="100"/>
      <c r="AJ5" s="100"/>
      <c r="AK5" s="100"/>
      <c r="AL5" s="100"/>
      <c r="AM5" s="100"/>
    </row>
    <row r="6" spans="1:39" s="100" customFormat="1" ht="8.25" customHeight="1" thickBot="1" x14ac:dyDescent="0.25">
      <c r="A6" s="143"/>
      <c r="B6" s="143"/>
      <c r="C6" s="143"/>
      <c r="D6" s="144"/>
      <c r="E6" s="145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D6" s="185"/>
      <c r="AE6" s="185"/>
      <c r="AF6" s="185"/>
      <c r="AG6" s="185"/>
    </row>
    <row r="7" spans="1:39" ht="15" thickBot="1" x14ac:dyDescent="0.25">
      <c r="A7" s="349" t="s">
        <v>12</v>
      </c>
      <c r="B7" s="350"/>
      <c r="C7" s="350"/>
      <c r="D7" s="350"/>
      <c r="E7" s="351"/>
      <c r="F7" s="352"/>
      <c r="G7" s="147"/>
      <c r="H7" s="147"/>
      <c r="I7" s="147"/>
      <c r="J7" s="147"/>
      <c r="K7" s="147"/>
      <c r="L7" s="147"/>
      <c r="M7" s="147"/>
      <c r="N7" s="147"/>
      <c r="O7" s="349" t="s">
        <v>13</v>
      </c>
      <c r="P7" s="350"/>
      <c r="Q7" s="350"/>
      <c r="R7" s="350"/>
      <c r="S7" s="350"/>
      <c r="T7" s="350"/>
      <c r="U7" s="350"/>
      <c r="V7" s="350"/>
      <c r="W7" s="351"/>
      <c r="X7" s="351"/>
      <c r="Y7" s="351"/>
      <c r="Z7" s="351"/>
      <c r="AA7" s="351"/>
      <c r="AB7" s="353"/>
      <c r="AC7" s="100"/>
      <c r="AD7" s="185"/>
      <c r="AE7" s="185"/>
      <c r="AF7" s="185"/>
      <c r="AG7" s="185"/>
      <c r="AH7" s="100"/>
      <c r="AI7" s="100"/>
      <c r="AJ7" s="100"/>
      <c r="AK7" s="100"/>
      <c r="AL7" s="100"/>
      <c r="AM7" s="100"/>
    </row>
    <row r="8" spans="1:39" ht="34.5" customHeight="1" thickBot="1" x14ac:dyDescent="0.25">
      <c r="A8" s="377" t="s">
        <v>17</v>
      </c>
      <c r="B8" s="307"/>
      <c r="C8" s="307"/>
      <c r="D8" s="308"/>
      <c r="E8" s="148"/>
      <c r="F8" s="312">
        <v>218</v>
      </c>
      <c r="G8" s="149"/>
      <c r="H8" s="149"/>
      <c r="I8" s="149"/>
      <c r="J8" s="149"/>
      <c r="K8" s="149"/>
      <c r="L8" s="149"/>
      <c r="M8" s="149"/>
      <c r="N8" s="149"/>
      <c r="O8" s="323" t="str">
        <f>+'Période 2 - Paie Février'!O8:S8</f>
        <v>Nb jours repos FAJ pris
depuis 01.01.2024</v>
      </c>
      <c r="P8" s="324"/>
      <c r="Q8" s="324"/>
      <c r="R8" s="324"/>
      <c r="S8" s="325"/>
      <c r="T8" s="186">
        <f>SUM(K19:L52)+'Période 4 - Paie Avril'!T8</f>
        <v>0</v>
      </c>
      <c r="W8" s="326" t="s">
        <v>14</v>
      </c>
      <c r="X8" s="327"/>
      <c r="Y8" s="327"/>
      <c r="Z8" s="327"/>
      <c r="AA8" s="327"/>
      <c r="AB8" s="328"/>
      <c r="AC8" s="100"/>
      <c r="AD8" s="185"/>
      <c r="AE8" s="185"/>
      <c r="AF8" s="185"/>
      <c r="AG8" s="185"/>
      <c r="AH8" s="100"/>
      <c r="AI8" s="100"/>
      <c r="AJ8" s="100"/>
      <c r="AK8" s="100"/>
      <c r="AL8" s="100"/>
      <c r="AM8" s="100"/>
    </row>
    <row r="9" spans="1:39" ht="19.5" customHeight="1" thickBot="1" x14ac:dyDescent="0.25">
      <c r="A9" s="309"/>
      <c r="B9" s="310"/>
      <c r="C9" s="310"/>
      <c r="D9" s="311"/>
      <c r="E9" s="139"/>
      <c r="F9" s="313"/>
      <c r="G9" s="149"/>
      <c r="H9" s="149"/>
      <c r="I9" s="149"/>
      <c r="J9" s="149"/>
      <c r="K9" s="149"/>
      <c r="L9" s="149"/>
      <c r="M9" s="149"/>
      <c r="N9" s="149"/>
      <c r="O9" s="335" t="s">
        <v>18</v>
      </c>
      <c r="P9" s="336"/>
      <c r="Q9" s="336"/>
      <c r="R9" s="336"/>
      <c r="S9" s="336"/>
      <c r="T9" s="151" t="s">
        <v>19</v>
      </c>
      <c r="U9" s="102">
        <v>0</v>
      </c>
      <c r="W9" s="329"/>
      <c r="X9" s="330"/>
      <c r="Y9" s="330"/>
      <c r="Z9" s="330"/>
      <c r="AA9" s="330"/>
      <c r="AB9" s="331"/>
      <c r="AC9" s="100"/>
      <c r="AD9" s="185"/>
      <c r="AE9" s="185"/>
      <c r="AF9" s="185"/>
      <c r="AG9" s="185"/>
      <c r="AH9" s="100"/>
      <c r="AI9" s="100"/>
      <c r="AJ9" s="100"/>
      <c r="AK9" s="100"/>
      <c r="AL9" s="100"/>
      <c r="AM9" s="100"/>
    </row>
    <row r="10" spans="1:39" ht="20.100000000000001" customHeight="1" thickBot="1" x14ac:dyDescent="0.25">
      <c r="A10" s="306" t="str">
        <f>+'Période 4 - Paie Avril'!A10:D11</f>
        <v>Nb de jours ouvrés de repos FAJ
à prendre en 2024</v>
      </c>
      <c r="B10" s="307"/>
      <c r="C10" s="307"/>
      <c r="D10" s="308"/>
      <c r="E10" s="152"/>
      <c r="F10" s="312">
        <f>'Période 2 - Paie Février'!F10:F11</f>
        <v>9</v>
      </c>
      <c r="G10" s="149"/>
      <c r="H10" s="149"/>
      <c r="I10" s="149"/>
      <c r="J10" s="149"/>
      <c r="K10" s="149"/>
      <c r="L10" s="149"/>
      <c r="M10" s="149"/>
      <c r="N10" s="149"/>
      <c r="O10" s="337"/>
      <c r="P10" s="338"/>
      <c r="Q10" s="338"/>
      <c r="R10" s="338"/>
      <c r="S10" s="338"/>
      <c r="T10" s="151" t="s">
        <v>20</v>
      </c>
      <c r="U10" s="103">
        <f>'Période 4 - Paie Avril'!U9:U10+U9</f>
        <v>0</v>
      </c>
      <c r="W10" s="332"/>
      <c r="X10" s="333"/>
      <c r="Y10" s="333"/>
      <c r="Z10" s="333"/>
      <c r="AA10" s="333"/>
      <c r="AB10" s="334"/>
      <c r="AC10" s="100"/>
      <c r="AD10" s="185"/>
      <c r="AE10" s="185"/>
      <c r="AF10" s="185"/>
      <c r="AG10" s="185"/>
      <c r="AH10" s="100"/>
      <c r="AI10" s="100"/>
      <c r="AJ10" s="100"/>
      <c r="AK10" s="100"/>
      <c r="AL10" s="100"/>
      <c r="AM10" s="100"/>
    </row>
    <row r="11" spans="1:39" ht="36" customHeight="1" thickBot="1" x14ac:dyDescent="0.25">
      <c r="A11" s="394"/>
      <c r="B11" s="395"/>
      <c r="C11" s="395"/>
      <c r="D11" s="396"/>
      <c r="E11" s="152"/>
      <c r="F11" s="391"/>
      <c r="G11" s="149"/>
      <c r="H11" s="149"/>
      <c r="I11" s="149"/>
      <c r="J11" s="149"/>
      <c r="K11" s="149"/>
      <c r="L11" s="149"/>
      <c r="M11" s="149"/>
      <c r="N11" s="149"/>
      <c r="O11" s="368" t="str">
        <f>+'Période 4 - Paie Avril'!O11:S11</f>
        <v>Nb jours repos restant à prendre
avant le 31.12.2024</v>
      </c>
      <c r="P11" s="369"/>
      <c r="Q11" s="369"/>
      <c r="R11" s="369"/>
      <c r="S11" s="370"/>
      <c r="T11" s="187">
        <f>F10-T8-U9</f>
        <v>9</v>
      </c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00"/>
      <c r="AI11" s="100"/>
      <c r="AJ11" s="100"/>
      <c r="AK11" s="100"/>
      <c r="AL11" s="100"/>
      <c r="AM11" s="100"/>
    </row>
    <row r="12" spans="1:39" ht="21.75" customHeight="1" thickBot="1" x14ac:dyDescent="0.25">
      <c r="A12" s="365" t="s">
        <v>156</v>
      </c>
      <c r="B12" s="366"/>
      <c r="C12" s="366"/>
      <c r="D12" s="367"/>
      <c r="E12" s="152"/>
      <c r="F12" s="188">
        <f>+D56+F56</f>
        <v>21</v>
      </c>
      <c r="G12" s="154"/>
      <c r="H12" s="154"/>
      <c r="I12" s="154"/>
      <c r="J12" s="154"/>
      <c r="K12" s="154"/>
      <c r="L12" s="154"/>
      <c r="M12" s="154"/>
      <c r="N12" s="154"/>
      <c r="O12" s="368" t="str">
        <f>+'Période 4 - Paie Avril'!O12:S12</f>
        <v>JOURS TRAVAILLES 2024</v>
      </c>
      <c r="P12" s="369"/>
      <c r="Q12" s="369"/>
      <c r="R12" s="369"/>
      <c r="S12" s="370"/>
      <c r="T12" s="188">
        <f>+F12+'Période 4 - Paie Avril'!T12</f>
        <v>85</v>
      </c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00"/>
      <c r="AI12" s="100"/>
      <c r="AJ12" s="100"/>
      <c r="AK12" s="100"/>
      <c r="AL12" s="100"/>
      <c r="AM12" s="100"/>
    </row>
    <row r="13" spans="1:39" ht="23.25" customHeight="1" thickBot="1" x14ac:dyDescent="0.25">
      <c r="A13" s="365" t="s">
        <v>159</v>
      </c>
      <c r="B13" s="366"/>
      <c r="C13" s="366"/>
      <c r="D13" s="367"/>
      <c r="E13" s="152"/>
      <c r="F13" s="189">
        <f>+J56</f>
        <v>21</v>
      </c>
      <c r="G13" s="154"/>
      <c r="H13" s="154"/>
      <c r="I13" s="154"/>
      <c r="J13" s="154"/>
      <c r="K13" s="154"/>
      <c r="L13" s="154"/>
      <c r="M13" s="154"/>
      <c r="N13" s="154"/>
      <c r="O13" s="368" t="str">
        <f>+'Période 4 - Paie Avril'!O13:S13</f>
        <v>Cumul transport 2024</v>
      </c>
      <c r="P13" s="369"/>
      <c r="Q13" s="369"/>
      <c r="R13" s="369"/>
      <c r="S13" s="370"/>
      <c r="T13" s="189">
        <f>+F13+'Période 4 - Paie Avril'!T13</f>
        <v>85</v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00"/>
      <c r="AI13" s="100"/>
      <c r="AJ13" s="100"/>
      <c r="AK13" s="100"/>
      <c r="AL13" s="100"/>
      <c r="AM13" s="100"/>
    </row>
    <row r="14" spans="1:39" ht="12.75" hidden="1" customHeight="1" x14ac:dyDescent="0.2">
      <c r="A14" s="100"/>
      <c r="B14" s="100"/>
      <c r="D14" s="100"/>
      <c r="E14" s="154"/>
      <c r="F14" s="100"/>
      <c r="G14" s="154"/>
      <c r="H14" s="155"/>
      <c r="I14" s="155"/>
      <c r="J14" s="155"/>
      <c r="K14" s="155"/>
      <c r="L14" s="155"/>
      <c r="M14" s="154"/>
      <c r="N14" s="154"/>
      <c r="O14" s="99"/>
      <c r="P14" s="100"/>
      <c r="Q14" s="100"/>
      <c r="R14" s="100"/>
      <c r="S14" s="100"/>
      <c r="T14" s="100"/>
      <c r="U14" s="100"/>
      <c r="W14" s="100"/>
      <c r="X14" s="100"/>
      <c r="Y14" s="100"/>
      <c r="Z14" s="100"/>
      <c r="AA14" s="100"/>
      <c r="AB14" s="100"/>
      <c r="AC14" s="100"/>
      <c r="AD14" s="185"/>
      <c r="AE14" s="185"/>
      <c r="AF14" s="185"/>
      <c r="AG14" s="185"/>
      <c r="AH14" s="100"/>
      <c r="AI14" s="100"/>
      <c r="AJ14" s="100"/>
      <c r="AK14" s="100"/>
      <c r="AL14" s="100"/>
      <c r="AM14" s="100"/>
    </row>
    <row r="15" spans="1:39" s="100" customFormat="1" ht="6.75" customHeight="1" thickBot="1" x14ac:dyDescent="0.25">
      <c r="A15" s="191"/>
      <c r="B15" s="192"/>
      <c r="C15" s="192"/>
      <c r="D15" s="193"/>
      <c r="E15" s="193"/>
      <c r="F15" s="194"/>
      <c r="G15" s="155"/>
      <c r="H15" s="155"/>
      <c r="I15" s="155"/>
      <c r="J15" s="155"/>
      <c r="K15" s="155"/>
      <c r="L15" s="155"/>
      <c r="M15" s="155"/>
      <c r="N15" s="155"/>
      <c r="O15" s="99"/>
      <c r="AD15" s="185"/>
      <c r="AE15" s="185"/>
      <c r="AF15" s="185"/>
      <c r="AG15" s="185"/>
    </row>
    <row r="16" spans="1:39" ht="40.5" customHeight="1" thickBot="1" x14ac:dyDescent="0.25">
      <c r="A16" s="385" t="s">
        <v>179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/>
      <c r="AC16" s="100"/>
      <c r="AD16" s="185"/>
      <c r="AE16" s="185"/>
      <c r="AF16" s="185"/>
      <c r="AG16" s="185"/>
      <c r="AH16" s="100"/>
      <c r="AI16" s="100"/>
      <c r="AJ16" s="100"/>
      <c r="AK16" s="100"/>
      <c r="AL16" s="100"/>
      <c r="AM16" s="100"/>
    </row>
    <row r="17" spans="1:39" s="100" customFormat="1" ht="7.5" customHeight="1" thickBot="1" x14ac:dyDescent="0.25">
      <c r="C17" s="156"/>
      <c r="D17" s="157"/>
      <c r="E17" s="158"/>
      <c r="F17" s="159"/>
      <c r="G17" s="159"/>
      <c r="H17" s="154" t="s">
        <v>162</v>
      </c>
      <c r="I17" s="154" t="s">
        <v>162</v>
      </c>
      <c r="J17" s="154"/>
      <c r="K17" s="154" t="s">
        <v>36</v>
      </c>
      <c r="L17" s="154" t="s">
        <v>36</v>
      </c>
      <c r="M17" s="159"/>
      <c r="N17" s="159"/>
      <c r="O17" s="99"/>
      <c r="AD17" s="185"/>
      <c r="AE17" s="185"/>
      <c r="AF17" s="185"/>
      <c r="AG17" s="185"/>
    </row>
    <row r="18" spans="1:39" ht="26.25" customHeight="1" thickBot="1" x14ac:dyDescent="0.25">
      <c r="A18" s="343" t="s">
        <v>6</v>
      </c>
      <c r="B18" s="344"/>
      <c r="D18" s="343" t="s">
        <v>11</v>
      </c>
      <c r="E18" s="345"/>
      <c r="F18" s="344"/>
      <c r="G18" s="154"/>
      <c r="H18" s="154"/>
      <c r="I18" s="154"/>
      <c r="J18" s="154"/>
      <c r="K18" s="154"/>
      <c r="L18" s="154"/>
      <c r="M18" s="154"/>
      <c r="N18" s="154"/>
      <c r="O18" s="346" t="s">
        <v>8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8"/>
      <c r="AC18" s="100"/>
      <c r="AD18" s="185"/>
      <c r="AE18" s="185"/>
      <c r="AF18" s="185"/>
      <c r="AG18" s="185"/>
      <c r="AH18" s="100"/>
      <c r="AI18" s="100"/>
      <c r="AJ18" s="100"/>
      <c r="AK18" s="100"/>
      <c r="AL18" s="100"/>
      <c r="AM18" s="100"/>
    </row>
    <row r="19" spans="1:39" s="154" customFormat="1" ht="26.25" customHeight="1" thickBot="1" x14ac:dyDescent="0.25">
      <c r="A19" s="160"/>
      <c r="B19" s="160"/>
      <c r="D19" s="96" t="s">
        <v>7</v>
      </c>
      <c r="E19" s="98"/>
      <c r="F19" s="96" t="s">
        <v>5</v>
      </c>
      <c r="H19" s="154">
        <f>IF(D19=0.5,0.5,0)</f>
        <v>0</v>
      </c>
      <c r="I19" s="154">
        <f>IF(F19=0.5,0.5,0)</f>
        <v>0</v>
      </c>
      <c r="J19" s="154">
        <f>IF(I19+H19&gt;0,1,0)</f>
        <v>0</v>
      </c>
      <c r="K19" s="154">
        <f>IF(D19="FAJ",0.5,0)</f>
        <v>0</v>
      </c>
      <c r="L19" s="154">
        <f>IF(F19="FAJ",0.5,0)</f>
        <v>0</v>
      </c>
      <c r="O19" s="97" t="s">
        <v>15</v>
      </c>
      <c r="P19" s="98"/>
      <c r="Q19" s="300" t="s">
        <v>16</v>
      </c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2"/>
      <c r="AD19" s="185"/>
      <c r="AE19" s="185"/>
      <c r="AF19" s="185"/>
      <c r="AG19" s="185"/>
    </row>
    <row r="20" spans="1:39" ht="15" customHeight="1" x14ac:dyDescent="0.2">
      <c r="A20" s="161" t="s">
        <v>0</v>
      </c>
      <c r="B20" s="162">
        <v>45383</v>
      </c>
      <c r="D20" s="105"/>
      <c r="E20" s="68"/>
      <c r="F20" s="106"/>
      <c r="G20" s="154"/>
      <c r="H20" s="154">
        <f t="shared" ref="H20:H51" si="0">IF(D20=0.5,0.5,0)</f>
        <v>0</v>
      </c>
      <c r="I20" s="154">
        <f t="shared" ref="I20:I51" si="1">IF(F20=0.5,0.5,0)</f>
        <v>0</v>
      </c>
      <c r="J20" s="154">
        <f t="shared" ref="J20:J51" si="2">IF(I20+H20&gt;0,1,0)</f>
        <v>0</v>
      </c>
      <c r="K20" s="154">
        <f t="shared" ref="K20:K51" si="3">IF(D20="FAJ",0.5,0)</f>
        <v>0</v>
      </c>
      <c r="L20" s="154">
        <f t="shared" ref="L20:L51" si="4">IF(F20="FAJ",0.5,0)</f>
        <v>0</v>
      </c>
      <c r="M20" s="154"/>
      <c r="O20" s="7"/>
      <c r="P20" s="6"/>
      <c r="Q20" s="429" t="s">
        <v>157</v>
      </c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1"/>
      <c r="AC20" s="100"/>
      <c r="AD20" s="185"/>
      <c r="AE20" s="185"/>
      <c r="AF20" s="185"/>
      <c r="AG20" s="185"/>
      <c r="AH20" s="100"/>
      <c r="AI20" s="100"/>
      <c r="AJ20" s="100"/>
      <c r="AK20" s="100"/>
      <c r="AL20" s="100"/>
      <c r="AM20" s="100"/>
    </row>
    <row r="21" spans="1:39" ht="15" customHeight="1" x14ac:dyDescent="0.2">
      <c r="A21" s="163" t="s">
        <v>1</v>
      </c>
      <c r="B21" s="164">
        <f>B20+1</f>
        <v>45384</v>
      </c>
      <c r="D21" s="86">
        <v>0.5</v>
      </c>
      <c r="E21" s="6"/>
      <c r="F21" s="86">
        <v>0.5</v>
      </c>
      <c r="G21" s="202"/>
      <c r="H21" s="202">
        <f t="shared" si="0"/>
        <v>0.5</v>
      </c>
      <c r="I21" s="202">
        <f t="shared" si="1"/>
        <v>0.5</v>
      </c>
      <c r="J21" s="202">
        <f t="shared" si="2"/>
        <v>1</v>
      </c>
      <c r="K21" s="202">
        <f t="shared" si="3"/>
        <v>0</v>
      </c>
      <c r="L21" s="202">
        <f t="shared" si="4"/>
        <v>0</v>
      </c>
      <c r="M21" s="202"/>
      <c r="N21" s="195"/>
      <c r="O21" s="8"/>
      <c r="P21" s="6"/>
      <c r="Q21" s="284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6"/>
      <c r="AC21" s="100"/>
      <c r="AD21" s="185"/>
      <c r="AE21" s="185"/>
      <c r="AF21" s="185"/>
      <c r="AG21" s="185"/>
      <c r="AH21" s="100"/>
      <c r="AI21" s="100"/>
      <c r="AJ21" s="100"/>
      <c r="AK21" s="100"/>
      <c r="AL21" s="100"/>
      <c r="AM21" s="100"/>
    </row>
    <row r="22" spans="1:39" ht="15" customHeight="1" x14ac:dyDescent="0.2">
      <c r="A22" s="163" t="s">
        <v>2</v>
      </c>
      <c r="B22" s="164">
        <f>B21+1</f>
        <v>45385</v>
      </c>
      <c r="D22" s="86">
        <v>0.5</v>
      </c>
      <c r="E22" s="6"/>
      <c r="F22" s="86">
        <v>0.5</v>
      </c>
      <c r="G22" s="202"/>
      <c r="H22" s="202">
        <f t="shared" si="0"/>
        <v>0.5</v>
      </c>
      <c r="I22" s="202">
        <f t="shared" si="1"/>
        <v>0.5</v>
      </c>
      <c r="J22" s="202">
        <f t="shared" si="2"/>
        <v>1</v>
      </c>
      <c r="K22" s="202">
        <f t="shared" si="3"/>
        <v>0</v>
      </c>
      <c r="L22" s="202">
        <f t="shared" si="4"/>
        <v>0</v>
      </c>
      <c r="M22" s="202"/>
      <c r="N22" s="195"/>
      <c r="O22" s="8"/>
      <c r="P22" s="6"/>
      <c r="Q22" s="284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6"/>
      <c r="AC22" s="100"/>
      <c r="AD22" s="185"/>
      <c r="AE22" s="185"/>
      <c r="AF22" s="185"/>
      <c r="AG22" s="185"/>
      <c r="AH22" s="100"/>
      <c r="AI22" s="100"/>
      <c r="AJ22" s="100"/>
      <c r="AK22" s="100"/>
      <c r="AL22" s="100"/>
      <c r="AM22" s="100"/>
    </row>
    <row r="23" spans="1:39" ht="15" customHeight="1" x14ac:dyDescent="0.2">
      <c r="A23" s="163" t="s">
        <v>3</v>
      </c>
      <c r="B23" s="164">
        <f>B22+1</f>
        <v>45386</v>
      </c>
      <c r="D23" s="86">
        <v>0.5</v>
      </c>
      <c r="E23" s="6"/>
      <c r="F23" s="86">
        <v>0.5</v>
      </c>
      <c r="G23" s="202"/>
      <c r="H23" s="202">
        <f t="shared" si="0"/>
        <v>0.5</v>
      </c>
      <c r="I23" s="202">
        <f t="shared" si="1"/>
        <v>0.5</v>
      </c>
      <c r="J23" s="202">
        <f t="shared" si="2"/>
        <v>1</v>
      </c>
      <c r="K23" s="202">
        <f t="shared" si="3"/>
        <v>0</v>
      </c>
      <c r="L23" s="202">
        <f t="shared" si="4"/>
        <v>0</v>
      </c>
      <c r="M23" s="202"/>
      <c r="N23" s="195"/>
      <c r="O23" s="8"/>
      <c r="P23" s="6"/>
      <c r="Q23" s="284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6"/>
      <c r="AC23" s="100"/>
      <c r="AD23" s="185"/>
      <c r="AE23" s="185"/>
      <c r="AF23" s="185"/>
      <c r="AG23" s="185"/>
      <c r="AH23" s="100"/>
      <c r="AI23" s="100"/>
      <c r="AJ23" s="100"/>
      <c r="AK23" s="100"/>
      <c r="AL23" s="100"/>
      <c r="AM23" s="100"/>
    </row>
    <row r="24" spans="1:39" ht="15" customHeight="1" thickBot="1" x14ac:dyDescent="0.25">
      <c r="A24" s="165" t="s">
        <v>4</v>
      </c>
      <c r="B24" s="166">
        <f>B23+1</f>
        <v>45387</v>
      </c>
      <c r="D24" s="86">
        <v>0.5</v>
      </c>
      <c r="E24" s="6"/>
      <c r="F24" s="86">
        <v>0.5</v>
      </c>
      <c r="G24" s="154"/>
      <c r="H24" s="154">
        <f t="shared" si="0"/>
        <v>0.5</v>
      </c>
      <c r="I24" s="154">
        <f t="shared" si="1"/>
        <v>0.5</v>
      </c>
      <c r="J24" s="154">
        <f t="shared" si="2"/>
        <v>1</v>
      </c>
      <c r="K24" s="154">
        <f t="shared" si="3"/>
        <v>0</v>
      </c>
      <c r="L24" s="154">
        <f t="shared" si="4"/>
        <v>0</v>
      </c>
      <c r="M24" s="154"/>
      <c r="O24" s="9"/>
      <c r="P24" s="6"/>
      <c r="Q24" s="287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9"/>
      <c r="AC24" s="100"/>
      <c r="AD24" s="185"/>
      <c r="AE24" s="185"/>
      <c r="AF24" s="185"/>
      <c r="AG24" s="185"/>
      <c r="AH24" s="100"/>
      <c r="AI24" s="100"/>
      <c r="AJ24" s="100"/>
      <c r="AK24" s="100"/>
      <c r="AL24" s="100"/>
      <c r="AM24" s="100"/>
    </row>
    <row r="25" spans="1:39" s="100" customFormat="1" ht="15" thickBot="1" x14ac:dyDescent="0.25">
      <c r="A25" s="197" t="s">
        <v>169</v>
      </c>
      <c r="B25" s="198">
        <f>B24+1</f>
        <v>45388</v>
      </c>
      <c r="C25" s="199"/>
      <c r="D25" s="113"/>
      <c r="E25" s="113"/>
      <c r="F25" s="114"/>
      <c r="G25" s="154"/>
      <c r="H25" s="154">
        <f t="shared" si="0"/>
        <v>0</v>
      </c>
      <c r="I25" s="154">
        <f t="shared" si="1"/>
        <v>0</v>
      </c>
      <c r="J25" s="154">
        <f t="shared" si="2"/>
        <v>0</v>
      </c>
      <c r="K25" s="154">
        <f t="shared" si="3"/>
        <v>0</v>
      </c>
      <c r="L25" s="154">
        <f t="shared" si="4"/>
        <v>0</v>
      </c>
      <c r="M25" s="154"/>
      <c r="O25" s="99"/>
      <c r="AD25" s="185"/>
      <c r="AE25" s="185"/>
      <c r="AF25" s="185"/>
      <c r="AG25" s="185"/>
    </row>
    <row r="26" spans="1:39" s="154" customFormat="1" ht="26.25" customHeight="1" thickBot="1" x14ac:dyDescent="0.25">
      <c r="A26" s="160"/>
      <c r="B26" s="160"/>
      <c r="D26" s="96" t="s">
        <v>7</v>
      </c>
      <c r="E26" s="98"/>
      <c r="F26" s="96" t="s">
        <v>5</v>
      </c>
      <c r="H26" s="154">
        <f t="shared" si="0"/>
        <v>0</v>
      </c>
      <c r="I26" s="154">
        <f t="shared" si="1"/>
        <v>0</v>
      </c>
      <c r="J26" s="154">
        <f t="shared" si="2"/>
        <v>0</v>
      </c>
      <c r="K26" s="154">
        <f t="shared" si="3"/>
        <v>0</v>
      </c>
      <c r="L26" s="154">
        <f t="shared" si="4"/>
        <v>0</v>
      </c>
      <c r="O26" s="97" t="s">
        <v>15</v>
      </c>
      <c r="P26" s="98"/>
      <c r="Q26" s="300" t="s">
        <v>16</v>
      </c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D26" s="185"/>
      <c r="AE26" s="185"/>
      <c r="AF26" s="185"/>
      <c r="AG26" s="185"/>
    </row>
    <row r="27" spans="1:39" ht="15" customHeight="1" x14ac:dyDescent="0.2">
      <c r="A27" s="161" t="s">
        <v>0</v>
      </c>
      <c r="B27" s="162">
        <f>B24+3</f>
        <v>45390</v>
      </c>
      <c r="D27" s="86">
        <v>0.5</v>
      </c>
      <c r="E27" s="6"/>
      <c r="F27" s="86">
        <v>0.5</v>
      </c>
      <c r="G27" s="154"/>
      <c r="H27" s="154">
        <f t="shared" si="0"/>
        <v>0.5</v>
      </c>
      <c r="I27" s="154">
        <f t="shared" si="1"/>
        <v>0.5</v>
      </c>
      <c r="J27" s="154">
        <f t="shared" si="2"/>
        <v>1</v>
      </c>
      <c r="K27" s="154">
        <f t="shared" si="3"/>
        <v>0</v>
      </c>
      <c r="L27" s="154">
        <f t="shared" si="4"/>
        <v>0</v>
      </c>
      <c r="M27" s="154"/>
      <c r="O27" s="7"/>
      <c r="P27" s="6"/>
      <c r="Q27" s="303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5"/>
      <c r="AC27" s="100"/>
      <c r="AD27" s="185"/>
      <c r="AE27" s="185"/>
      <c r="AF27" s="185"/>
      <c r="AG27" s="185"/>
      <c r="AH27" s="100"/>
      <c r="AI27" s="100"/>
      <c r="AJ27" s="100"/>
      <c r="AK27" s="100"/>
      <c r="AL27" s="100"/>
      <c r="AM27" s="100"/>
    </row>
    <row r="28" spans="1:39" ht="15" customHeight="1" x14ac:dyDescent="0.2">
      <c r="A28" s="163" t="s">
        <v>1</v>
      </c>
      <c r="B28" s="164">
        <f>B27+1</f>
        <v>45391</v>
      </c>
      <c r="D28" s="86">
        <v>0.5</v>
      </c>
      <c r="E28" s="6"/>
      <c r="F28" s="86">
        <v>0.5</v>
      </c>
      <c r="G28" s="154"/>
      <c r="H28" s="154">
        <f t="shared" si="0"/>
        <v>0.5</v>
      </c>
      <c r="I28" s="154">
        <f t="shared" si="1"/>
        <v>0.5</v>
      </c>
      <c r="J28" s="154">
        <f t="shared" si="2"/>
        <v>1</v>
      </c>
      <c r="K28" s="154">
        <f t="shared" si="3"/>
        <v>0</v>
      </c>
      <c r="L28" s="154">
        <f t="shared" si="4"/>
        <v>0</v>
      </c>
      <c r="M28" s="154"/>
      <c r="O28" s="8"/>
      <c r="P28" s="6"/>
      <c r="Q28" s="284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6"/>
      <c r="AC28" s="100"/>
      <c r="AD28" s="185"/>
      <c r="AE28" s="185"/>
      <c r="AF28" s="185"/>
      <c r="AG28" s="185"/>
      <c r="AH28" s="100"/>
      <c r="AI28" s="100"/>
      <c r="AJ28" s="100"/>
      <c r="AK28" s="100"/>
      <c r="AL28" s="100"/>
      <c r="AM28" s="100"/>
    </row>
    <row r="29" spans="1:39" ht="15" customHeight="1" x14ac:dyDescent="0.2">
      <c r="A29" s="163" t="s">
        <v>2</v>
      </c>
      <c r="B29" s="164">
        <f>B28+1</f>
        <v>45392</v>
      </c>
      <c r="D29" s="86">
        <v>0.5</v>
      </c>
      <c r="E29" s="6"/>
      <c r="F29" s="86">
        <v>0.5</v>
      </c>
      <c r="G29" s="154"/>
      <c r="H29" s="154">
        <f t="shared" si="0"/>
        <v>0.5</v>
      </c>
      <c r="I29" s="154">
        <f t="shared" si="1"/>
        <v>0.5</v>
      </c>
      <c r="J29" s="154">
        <f t="shared" si="2"/>
        <v>1</v>
      </c>
      <c r="K29" s="154">
        <f t="shared" si="3"/>
        <v>0</v>
      </c>
      <c r="L29" s="154">
        <f t="shared" si="4"/>
        <v>0</v>
      </c>
      <c r="M29" s="154"/>
      <c r="O29" s="8"/>
      <c r="P29" s="6"/>
      <c r="Q29" s="284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6"/>
      <c r="AC29" s="100"/>
      <c r="AD29" s="185"/>
      <c r="AE29" s="185"/>
      <c r="AF29" s="185"/>
      <c r="AG29" s="185"/>
      <c r="AH29" s="100"/>
      <c r="AI29" s="100"/>
      <c r="AJ29" s="100"/>
      <c r="AK29" s="100"/>
      <c r="AL29" s="100"/>
      <c r="AM29" s="100"/>
    </row>
    <row r="30" spans="1:39" ht="15" customHeight="1" x14ac:dyDescent="0.2">
      <c r="A30" s="163" t="s">
        <v>3</v>
      </c>
      <c r="B30" s="164">
        <f>B29+1</f>
        <v>45393</v>
      </c>
      <c r="D30" s="86">
        <v>0.5</v>
      </c>
      <c r="E30" s="6"/>
      <c r="F30" s="86">
        <v>0.5</v>
      </c>
      <c r="G30" s="154"/>
      <c r="H30" s="154">
        <f t="shared" si="0"/>
        <v>0.5</v>
      </c>
      <c r="I30" s="154">
        <f t="shared" si="1"/>
        <v>0.5</v>
      </c>
      <c r="J30" s="154">
        <f t="shared" si="2"/>
        <v>1</v>
      </c>
      <c r="K30" s="154">
        <f t="shared" si="3"/>
        <v>0</v>
      </c>
      <c r="L30" s="154">
        <f t="shared" si="4"/>
        <v>0</v>
      </c>
      <c r="M30" s="154"/>
      <c r="O30" s="8"/>
      <c r="P30" s="6"/>
      <c r="Q30" s="284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6"/>
      <c r="AC30" s="100"/>
      <c r="AD30" s="185"/>
      <c r="AE30" s="185"/>
      <c r="AF30" s="185"/>
      <c r="AG30" s="185"/>
      <c r="AH30" s="100"/>
      <c r="AI30" s="100"/>
      <c r="AJ30" s="100"/>
      <c r="AK30" s="100"/>
      <c r="AL30" s="100"/>
      <c r="AM30" s="100"/>
    </row>
    <row r="31" spans="1:39" ht="15" customHeight="1" thickBot="1" x14ac:dyDescent="0.25">
      <c r="A31" s="165" t="s">
        <v>4</v>
      </c>
      <c r="B31" s="166">
        <f>B30+1</f>
        <v>45394</v>
      </c>
      <c r="D31" s="86">
        <v>0.5</v>
      </c>
      <c r="E31" s="6"/>
      <c r="F31" s="86">
        <v>0.5</v>
      </c>
      <c r="G31" s="154"/>
      <c r="H31" s="154">
        <f t="shared" si="0"/>
        <v>0.5</v>
      </c>
      <c r="I31" s="154">
        <f t="shared" si="1"/>
        <v>0.5</v>
      </c>
      <c r="J31" s="154">
        <f t="shared" si="2"/>
        <v>1</v>
      </c>
      <c r="K31" s="154">
        <f t="shared" si="3"/>
        <v>0</v>
      </c>
      <c r="L31" s="154">
        <f t="shared" si="4"/>
        <v>0</v>
      </c>
      <c r="M31" s="154"/>
      <c r="O31" s="9"/>
      <c r="P31" s="6"/>
      <c r="Q31" s="287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9"/>
      <c r="AC31" s="100"/>
      <c r="AD31" s="185"/>
      <c r="AE31" s="185"/>
      <c r="AF31" s="185"/>
      <c r="AG31" s="185"/>
      <c r="AH31" s="100"/>
      <c r="AI31" s="100"/>
      <c r="AJ31" s="100"/>
      <c r="AK31" s="100"/>
      <c r="AL31" s="100"/>
      <c r="AM31" s="100"/>
    </row>
    <row r="32" spans="1:39" s="100" customFormat="1" ht="15.75" customHeight="1" thickBot="1" x14ac:dyDescent="0.25">
      <c r="A32" s="197" t="s">
        <v>169</v>
      </c>
      <c r="B32" s="198">
        <f>B31+1</f>
        <v>45395</v>
      </c>
      <c r="C32" s="199"/>
      <c r="D32" s="113"/>
      <c r="E32" s="113"/>
      <c r="F32" s="114"/>
      <c r="G32" s="154"/>
      <c r="H32" s="154">
        <f t="shared" si="0"/>
        <v>0</v>
      </c>
      <c r="I32" s="154">
        <f t="shared" si="1"/>
        <v>0</v>
      </c>
      <c r="J32" s="154">
        <f t="shared" si="2"/>
        <v>0</v>
      </c>
      <c r="K32" s="154">
        <f t="shared" si="3"/>
        <v>0</v>
      </c>
      <c r="L32" s="154">
        <f t="shared" si="4"/>
        <v>0</v>
      </c>
      <c r="M32" s="154"/>
      <c r="O32" s="99"/>
    </row>
    <row r="33" spans="1:39" s="154" customFormat="1" ht="26.25" customHeight="1" thickBot="1" x14ac:dyDescent="0.25">
      <c r="A33" s="160"/>
      <c r="B33" s="160"/>
      <c r="D33" s="96" t="s">
        <v>7</v>
      </c>
      <c r="E33" s="98"/>
      <c r="F33" s="96" t="s">
        <v>5</v>
      </c>
      <c r="H33" s="154">
        <f t="shared" si="0"/>
        <v>0</v>
      </c>
      <c r="I33" s="154">
        <f t="shared" si="1"/>
        <v>0</v>
      </c>
      <c r="J33" s="154">
        <f t="shared" si="2"/>
        <v>0</v>
      </c>
      <c r="K33" s="154">
        <f t="shared" si="3"/>
        <v>0</v>
      </c>
      <c r="L33" s="154">
        <f t="shared" si="4"/>
        <v>0</v>
      </c>
      <c r="O33" s="97" t="s">
        <v>15</v>
      </c>
      <c r="P33" s="98"/>
      <c r="Q33" s="300" t="s">
        <v>16</v>
      </c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2"/>
    </row>
    <row r="34" spans="1:39" ht="15" customHeight="1" x14ac:dyDescent="0.2">
      <c r="A34" s="161" t="s">
        <v>0</v>
      </c>
      <c r="B34" s="162">
        <f>B31+3</f>
        <v>45397</v>
      </c>
      <c r="D34" s="86">
        <v>0.5</v>
      </c>
      <c r="E34" s="6"/>
      <c r="F34" s="86">
        <v>0.5</v>
      </c>
      <c r="G34" s="154"/>
      <c r="H34" s="154">
        <f t="shared" si="0"/>
        <v>0.5</v>
      </c>
      <c r="I34" s="154">
        <f t="shared" si="1"/>
        <v>0.5</v>
      </c>
      <c r="J34" s="154">
        <f t="shared" si="2"/>
        <v>1</v>
      </c>
      <c r="K34" s="154">
        <f t="shared" si="3"/>
        <v>0</v>
      </c>
      <c r="L34" s="154">
        <f t="shared" si="4"/>
        <v>0</v>
      </c>
      <c r="M34" s="154"/>
      <c r="O34" s="7"/>
      <c r="P34" s="6"/>
      <c r="Q34" s="421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3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spans="1:39" ht="15" customHeight="1" x14ac:dyDescent="0.2">
      <c r="A35" s="163" t="s">
        <v>1</v>
      </c>
      <c r="B35" s="164">
        <f>B34+1</f>
        <v>45398</v>
      </c>
      <c r="D35" s="86">
        <v>0.5</v>
      </c>
      <c r="E35" s="6"/>
      <c r="F35" s="86">
        <v>0.5</v>
      </c>
      <c r="G35" s="154"/>
      <c r="H35" s="154">
        <f t="shared" si="0"/>
        <v>0.5</v>
      </c>
      <c r="I35" s="154">
        <f t="shared" si="1"/>
        <v>0.5</v>
      </c>
      <c r="J35" s="154">
        <f t="shared" si="2"/>
        <v>1</v>
      </c>
      <c r="K35" s="154">
        <f t="shared" si="3"/>
        <v>0</v>
      </c>
      <c r="L35" s="154">
        <f t="shared" si="4"/>
        <v>0</v>
      </c>
      <c r="M35" s="154"/>
      <c r="O35" s="8"/>
      <c r="P35" s="6"/>
      <c r="Q35" s="284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6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spans="1:39" ht="15" customHeight="1" x14ac:dyDescent="0.2">
      <c r="A36" s="163" t="s">
        <v>2</v>
      </c>
      <c r="B36" s="164">
        <f>B35+1</f>
        <v>45399</v>
      </c>
      <c r="D36" s="86">
        <v>0.5</v>
      </c>
      <c r="E36" s="6"/>
      <c r="F36" s="86">
        <v>0.5</v>
      </c>
      <c r="G36" s="154"/>
      <c r="H36" s="154">
        <f t="shared" si="0"/>
        <v>0.5</v>
      </c>
      <c r="I36" s="154">
        <f t="shared" si="1"/>
        <v>0.5</v>
      </c>
      <c r="J36" s="154">
        <f t="shared" si="2"/>
        <v>1</v>
      </c>
      <c r="K36" s="154">
        <f t="shared" si="3"/>
        <v>0</v>
      </c>
      <c r="L36" s="154">
        <f t="shared" si="4"/>
        <v>0</v>
      </c>
      <c r="M36" s="154"/>
      <c r="O36" s="8"/>
      <c r="P36" s="6"/>
      <c r="Q36" s="284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6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spans="1:39" ht="15" customHeight="1" x14ac:dyDescent="0.2">
      <c r="A37" s="163" t="s">
        <v>3</v>
      </c>
      <c r="B37" s="164">
        <f>B36+1</f>
        <v>45400</v>
      </c>
      <c r="D37" s="86">
        <v>0.5</v>
      </c>
      <c r="E37" s="6"/>
      <c r="F37" s="86">
        <v>0.5</v>
      </c>
      <c r="G37" s="154"/>
      <c r="H37" s="154">
        <f t="shared" si="0"/>
        <v>0.5</v>
      </c>
      <c r="I37" s="154">
        <f t="shared" si="1"/>
        <v>0.5</v>
      </c>
      <c r="J37" s="154">
        <f t="shared" si="2"/>
        <v>1</v>
      </c>
      <c r="K37" s="154">
        <f t="shared" si="3"/>
        <v>0</v>
      </c>
      <c r="L37" s="154">
        <f t="shared" si="4"/>
        <v>0</v>
      </c>
      <c r="M37" s="154"/>
      <c r="O37" s="8"/>
      <c r="P37" s="6"/>
      <c r="Q37" s="284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6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1:39" ht="15" customHeight="1" thickBot="1" x14ac:dyDescent="0.25">
      <c r="A38" s="165" t="s">
        <v>4</v>
      </c>
      <c r="B38" s="166">
        <f>B37+1</f>
        <v>45401</v>
      </c>
      <c r="D38" s="86">
        <v>0.5</v>
      </c>
      <c r="E38" s="6"/>
      <c r="F38" s="86">
        <v>0.5</v>
      </c>
      <c r="G38" s="154"/>
      <c r="H38" s="154">
        <f t="shared" si="0"/>
        <v>0.5</v>
      </c>
      <c r="I38" s="154">
        <f t="shared" si="1"/>
        <v>0.5</v>
      </c>
      <c r="J38" s="154">
        <f t="shared" si="2"/>
        <v>1</v>
      </c>
      <c r="K38" s="154">
        <f t="shared" si="3"/>
        <v>0</v>
      </c>
      <c r="L38" s="154">
        <f t="shared" si="4"/>
        <v>0</v>
      </c>
      <c r="M38" s="154"/>
      <c r="O38" s="9"/>
      <c r="P38" s="6"/>
      <c r="Q38" s="287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9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  <row r="39" spans="1:39" s="100" customFormat="1" ht="15" thickBot="1" x14ac:dyDescent="0.25">
      <c r="A39" s="197" t="s">
        <v>169</v>
      </c>
      <c r="B39" s="198">
        <f>B38+1</f>
        <v>45402</v>
      </c>
      <c r="C39" s="199"/>
      <c r="D39" s="113"/>
      <c r="E39" s="113"/>
      <c r="F39" s="114"/>
      <c r="G39" s="154"/>
      <c r="H39" s="154">
        <f t="shared" si="0"/>
        <v>0</v>
      </c>
      <c r="I39" s="154">
        <f t="shared" si="1"/>
        <v>0</v>
      </c>
      <c r="J39" s="154">
        <f t="shared" si="2"/>
        <v>0</v>
      </c>
      <c r="K39" s="154">
        <f t="shared" si="3"/>
        <v>0</v>
      </c>
      <c r="L39" s="154">
        <f t="shared" si="4"/>
        <v>0</v>
      </c>
      <c r="M39" s="154"/>
      <c r="O39" s="99"/>
    </row>
    <row r="40" spans="1:39" s="154" customFormat="1" ht="26.25" customHeight="1" thickBot="1" x14ac:dyDescent="0.25">
      <c r="A40" s="160"/>
      <c r="B40" s="160"/>
      <c r="D40" s="96" t="s">
        <v>7</v>
      </c>
      <c r="E40" s="98"/>
      <c r="F40" s="96" t="s">
        <v>5</v>
      </c>
      <c r="H40" s="154">
        <f t="shared" si="0"/>
        <v>0</v>
      </c>
      <c r="I40" s="154">
        <f t="shared" si="1"/>
        <v>0</v>
      </c>
      <c r="J40" s="154">
        <f t="shared" si="2"/>
        <v>0</v>
      </c>
      <c r="K40" s="154">
        <f t="shared" si="3"/>
        <v>0</v>
      </c>
      <c r="L40" s="154">
        <f t="shared" si="4"/>
        <v>0</v>
      </c>
      <c r="O40" s="97" t="s">
        <v>15</v>
      </c>
      <c r="P40" s="98"/>
      <c r="Q40" s="300" t="s">
        <v>16</v>
      </c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2"/>
    </row>
    <row r="41" spans="1:39" ht="15" customHeight="1" x14ac:dyDescent="0.2">
      <c r="A41" s="161" t="s">
        <v>0</v>
      </c>
      <c r="B41" s="162">
        <f>B38+3</f>
        <v>45404</v>
      </c>
      <c r="D41" s="86">
        <v>0.5</v>
      </c>
      <c r="E41" s="6"/>
      <c r="F41" s="86">
        <v>0.5</v>
      </c>
      <c r="G41" s="154"/>
      <c r="H41" s="154">
        <f t="shared" si="0"/>
        <v>0.5</v>
      </c>
      <c r="I41" s="154">
        <f t="shared" si="1"/>
        <v>0.5</v>
      </c>
      <c r="J41" s="154">
        <f t="shared" si="2"/>
        <v>1</v>
      </c>
      <c r="K41" s="154">
        <f t="shared" si="3"/>
        <v>0</v>
      </c>
      <c r="L41" s="154">
        <f t="shared" si="4"/>
        <v>0</v>
      </c>
      <c r="M41" s="154"/>
      <c r="O41" s="7"/>
      <c r="P41" s="6"/>
      <c r="Q41" s="303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5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</row>
    <row r="42" spans="1:39" ht="15" customHeight="1" x14ac:dyDescent="0.2">
      <c r="A42" s="163" t="s">
        <v>1</v>
      </c>
      <c r="B42" s="164">
        <f>B41+1</f>
        <v>45405</v>
      </c>
      <c r="D42" s="86">
        <v>0.5</v>
      </c>
      <c r="E42" s="6"/>
      <c r="F42" s="86">
        <v>0.5</v>
      </c>
      <c r="G42" s="154"/>
      <c r="H42" s="154">
        <f t="shared" si="0"/>
        <v>0.5</v>
      </c>
      <c r="I42" s="154">
        <f t="shared" si="1"/>
        <v>0.5</v>
      </c>
      <c r="J42" s="154">
        <f t="shared" si="2"/>
        <v>1</v>
      </c>
      <c r="K42" s="154">
        <f t="shared" si="3"/>
        <v>0</v>
      </c>
      <c r="L42" s="154">
        <f t="shared" si="4"/>
        <v>0</v>
      </c>
      <c r="M42" s="154"/>
      <c r="O42" s="8"/>
      <c r="P42" s="6"/>
      <c r="Q42" s="284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6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</row>
    <row r="43" spans="1:39" ht="15" customHeight="1" x14ac:dyDescent="0.2">
      <c r="A43" s="163" t="s">
        <v>2</v>
      </c>
      <c r="B43" s="164">
        <f>B42+1</f>
        <v>45406</v>
      </c>
      <c r="D43" s="86">
        <v>0.5</v>
      </c>
      <c r="E43" s="6"/>
      <c r="F43" s="86">
        <v>0.5</v>
      </c>
      <c r="G43" s="154"/>
      <c r="H43" s="154">
        <f t="shared" si="0"/>
        <v>0.5</v>
      </c>
      <c r="I43" s="154">
        <f t="shared" si="1"/>
        <v>0.5</v>
      </c>
      <c r="J43" s="154">
        <f t="shared" si="2"/>
        <v>1</v>
      </c>
      <c r="K43" s="154">
        <f t="shared" si="3"/>
        <v>0</v>
      </c>
      <c r="L43" s="154">
        <f t="shared" si="4"/>
        <v>0</v>
      </c>
      <c r="M43" s="154"/>
      <c r="O43" s="8"/>
      <c r="P43" s="6"/>
      <c r="Q43" s="284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6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1:39" ht="15" customHeight="1" x14ac:dyDescent="0.2">
      <c r="A44" s="163" t="s">
        <v>3</v>
      </c>
      <c r="B44" s="164">
        <f>B43+1</f>
        <v>45407</v>
      </c>
      <c r="D44" s="86">
        <v>0.5</v>
      </c>
      <c r="E44" s="6"/>
      <c r="F44" s="86">
        <v>0.5</v>
      </c>
      <c r="G44" s="154"/>
      <c r="H44" s="154">
        <f t="shared" si="0"/>
        <v>0.5</v>
      </c>
      <c r="I44" s="154">
        <f t="shared" si="1"/>
        <v>0.5</v>
      </c>
      <c r="J44" s="154">
        <f t="shared" si="2"/>
        <v>1</v>
      </c>
      <c r="K44" s="154">
        <f t="shared" si="3"/>
        <v>0</v>
      </c>
      <c r="L44" s="154">
        <f t="shared" si="4"/>
        <v>0</v>
      </c>
      <c r="M44" s="154"/>
      <c r="O44" s="8"/>
      <c r="P44" s="6"/>
      <c r="Q44" s="284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6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1:39" ht="15" customHeight="1" thickBot="1" x14ac:dyDescent="0.25">
      <c r="A45" s="165" t="s">
        <v>4</v>
      </c>
      <c r="B45" s="166">
        <f>B44+1</f>
        <v>45408</v>
      </c>
      <c r="D45" s="86">
        <v>0.5</v>
      </c>
      <c r="E45" s="6"/>
      <c r="F45" s="86">
        <v>0.5</v>
      </c>
      <c r="G45" s="154"/>
      <c r="H45" s="154">
        <f t="shared" si="0"/>
        <v>0.5</v>
      </c>
      <c r="I45" s="154">
        <f t="shared" si="1"/>
        <v>0.5</v>
      </c>
      <c r="J45" s="154">
        <f t="shared" si="2"/>
        <v>1</v>
      </c>
      <c r="K45" s="154">
        <f t="shared" si="3"/>
        <v>0</v>
      </c>
      <c r="L45" s="154">
        <f t="shared" si="4"/>
        <v>0</v>
      </c>
      <c r="M45" s="154"/>
      <c r="O45" s="9"/>
      <c r="P45" s="6"/>
      <c r="Q45" s="287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9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</row>
    <row r="46" spans="1:39" s="100" customFormat="1" ht="15" thickBot="1" x14ac:dyDescent="0.25">
      <c r="A46" s="197" t="s">
        <v>169</v>
      </c>
      <c r="B46" s="198">
        <f>B45+1</f>
        <v>45409</v>
      </c>
      <c r="C46" s="199"/>
      <c r="D46" s="113"/>
      <c r="E46" s="113"/>
      <c r="F46" s="114"/>
      <c r="G46" s="154"/>
      <c r="H46" s="154">
        <f t="shared" si="0"/>
        <v>0</v>
      </c>
      <c r="I46" s="154">
        <f t="shared" si="1"/>
        <v>0</v>
      </c>
      <c r="J46" s="154">
        <f t="shared" si="2"/>
        <v>0</v>
      </c>
      <c r="K46" s="154">
        <f t="shared" si="3"/>
        <v>0</v>
      </c>
      <c r="L46" s="154">
        <f t="shared" si="4"/>
        <v>0</v>
      </c>
      <c r="M46" s="154"/>
      <c r="O46" s="99"/>
    </row>
    <row r="47" spans="1:39" s="154" customFormat="1" ht="26.25" customHeight="1" thickBot="1" x14ac:dyDescent="0.25">
      <c r="A47" s="160"/>
      <c r="B47" s="160"/>
      <c r="D47" s="96" t="s">
        <v>7</v>
      </c>
      <c r="E47" s="98"/>
      <c r="F47" s="96" t="s">
        <v>5</v>
      </c>
      <c r="H47" s="154">
        <f t="shared" si="0"/>
        <v>0</v>
      </c>
      <c r="I47" s="154">
        <f t="shared" si="1"/>
        <v>0</v>
      </c>
      <c r="J47" s="154">
        <f t="shared" si="2"/>
        <v>0</v>
      </c>
      <c r="K47" s="154">
        <f t="shared" si="3"/>
        <v>0</v>
      </c>
      <c r="L47" s="154">
        <f t="shared" si="4"/>
        <v>0</v>
      </c>
      <c r="O47" s="97" t="s">
        <v>15</v>
      </c>
      <c r="P47" s="98"/>
      <c r="Q47" s="300" t="s">
        <v>16</v>
      </c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2"/>
    </row>
    <row r="48" spans="1:39" ht="15" customHeight="1" x14ac:dyDescent="0.2">
      <c r="A48" s="161" t="s">
        <v>0</v>
      </c>
      <c r="B48" s="162">
        <f>B45+3</f>
        <v>45411</v>
      </c>
      <c r="D48" s="86">
        <v>0.5</v>
      </c>
      <c r="E48" s="6"/>
      <c r="F48" s="86">
        <v>0.5</v>
      </c>
      <c r="G48" s="154"/>
      <c r="H48" s="154">
        <f t="shared" si="0"/>
        <v>0.5</v>
      </c>
      <c r="I48" s="154">
        <f t="shared" si="1"/>
        <v>0.5</v>
      </c>
      <c r="J48" s="154">
        <f t="shared" si="2"/>
        <v>1</v>
      </c>
      <c r="K48" s="154">
        <f t="shared" si="3"/>
        <v>0</v>
      </c>
      <c r="L48" s="154">
        <f t="shared" si="4"/>
        <v>0</v>
      </c>
      <c r="M48" s="154"/>
      <c r="O48" s="7"/>
      <c r="P48" s="6"/>
      <c r="Q48" s="303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5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</row>
    <row r="49" spans="1:39" ht="15" customHeight="1" thickBot="1" x14ac:dyDescent="0.25">
      <c r="A49" s="228" t="s">
        <v>1</v>
      </c>
      <c r="B49" s="229">
        <f>B48+1</f>
        <v>45412</v>
      </c>
      <c r="D49" s="86">
        <v>0.5</v>
      </c>
      <c r="E49" s="6"/>
      <c r="F49" s="86">
        <v>0.5</v>
      </c>
      <c r="G49" s="154"/>
      <c r="H49" s="154">
        <f t="shared" si="0"/>
        <v>0.5</v>
      </c>
      <c r="I49" s="154">
        <f t="shared" si="1"/>
        <v>0.5</v>
      </c>
      <c r="J49" s="154">
        <f t="shared" si="2"/>
        <v>1</v>
      </c>
      <c r="K49" s="154">
        <f t="shared" si="3"/>
        <v>0</v>
      </c>
      <c r="L49" s="154">
        <f t="shared" si="4"/>
        <v>0</v>
      </c>
      <c r="M49" s="154"/>
      <c r="O49" s="8"/>
      <c r="P49" s="6"/>
      <c r="Q49" s="284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424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</row>
    <row r="50" spans="1:39" ht="15" customHeight="1" x14ac:dyDescent="0.2">
      <c r="A50" s="237"/>
      <c r="B50" s="237"/>
      <c r="C50" s="119"/>
      <c r="D50" s="68"/>
      <c r="E50" s="72"/>
      <c r="F50" s="72"/>
      <c r="G50" s="154"/>
      <c r="H50" s="154">
        <f t="shared" si="0"/>
        <v>0</v>
      </c>
      <c r="I50" s="154">
        <f t="shared" si="1"/>
        <v>0</v>
      </c>
      <c r="J50" s="154">
        <f t="shared" si="2"/>
        <v>0</v>
      </c>
      <c r="K50" s="154">
        <f t="shared" si="3"/>
        <v>0</v>
      </c>
      <c r="L50" s="154">
        <f t="shared" si="4"/>
        <v>0</v>
      </c>
      <c r="N50" s="73"/>
      <c r="O50" s="73"/>
      <c r="P50" s="416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238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  <row r="51" spans="1:39" ht="15" customHeight="1" x14ac:dyDescent="0.2">
      <c r="A51" s="237"/>
      <c r="B51" s="237"/>
      <c r="C51" s="119"/>
      <c r="D51" s="68"/>
      <c r="E51" s="72"/>
      <c r="F51" s="72"/>
      <c r="G51" s="154"/>
      <c r="H51" s="154">
        <f t="shared" si="0"/>
        <v>0</v>
      </c>
      <c r="I51" s="154">
        <f t="shared" si="1"/>
        <v>0</v>
      </c>
      <c r="J51" s="154">
        <f t="shared" si="2"/>
        <v>0</v>
      </c>
      <c r="K51" s="154">
        <f t="shared" si="3"/>
        <v>0</v>
      </c>
      <c r="L51" s="154">
        <f t="shared" si="4"/>
        <v>0</v>
      </c>
      <c r="N51" s="73"/>
      <c r="O51" s="120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238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</row>
    <row r="52" spans="1:39" ht="15" customHeight="1" x14ac:dyDescent="0.2">
      <c r="A52" s="237"/>
      <c r="B52" s="237"/>
      <c r="C52" s="119"/>
      <c r="D52" s="68"/>
      <c r="E52" s="72"/>
      <c r="F52" s="72"/>
      <c r="G52" s="154"/>
      <c r="H52" s="154">
        <f t="shared" ref="H52" si="5">IF(D52=0.5,0.5,0)</f>
        <v>0</v>
      </c>
      <c r="I52" s="154">
        <f t="shared" ref="I52" si="6">IF(F52=0.5,0.5,0)</f>
        <v>0</v>
      </c>
      <c r="J52" s="154">
        <f t="shared" ref="J52" si="7">IF(I52+H52&gt;0,1,0)</f>
        <v>0</v>
      </c>
      <c r="K52" s="154">
        <f t="shared" ref="K52" si="8">IF(D52="FAJ",0.5,0)</f>
        <v>0</v>
      </c>
      <c r="L52" s="154">
        <f t="shared" ref="L52" si="9">IF(F52="FAJ",0.5,0)</f>
        <v>0</v>
      </c>
      <c r="N52" s="73"/>
      <c r="O52" s="120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238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</row>
    <row r="53" spans="1:39" s="100" customFormat="1" ht="15.75" thickBot="1" x14ac:dyDescent="0.25">
      <c r="A53" s="237"/>
      <c r="B53" s="237"/>
      <c r="C53" s="119"/>
      <c r="D53" s="68"/>
      <c r="E53" s="72"/>
      <c r="F53" s="72"/>
      <c r="G53" s="154"/>
      <c r="H53" s="154"/>
      <c r="I53" s="154"/>
      <c r="J53" s="154"/>
      <c r="K53" s="154"/>
      <c r="L53" s="154"/>
      <c r="M53" s="139"/>
      <c r="N53" s="73"/>
      <c r="O53" s="73"/>
      <c r="P53" s="419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238"/>
    </row>
    <row r="54" spans="1:39" ht="32.25" customHeight="1" thickBot="1" x14ac:dyDescent="0.25">
      <c r="A54" s="239"/>
      <c r="B54" s="240"/>
      <c r="D54" s="96"/>
      <c r="E54" s="98"/>
      <c r="F54" s="96"/>
      <c r="G54" s="154"/>
      <c r="H54" s="154"/>
      <c r="I54" s="154"/>
      <c r="J54" s="154"/>
      <c r="K54" s="154"/>
      <c r="L54" s="154"/>
      <c r="M54" s="154"/>
      <c r="N54" s="154"/>
      <c r="O54" s="97"/>
      <c r="P54" s="98"/>
      <c r="Q54" s="300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425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</row>
    <row r="55" spans="1:39" ht="15" customHeight="1" thickBot="1" x14ac:dyDescent="0.25">
      <c r="A55" s="241"/>
      <c r="B55" s="242"/>
      <c r="D55" s="71"/>
      <c r="E55" s="68"/>
      <c r="F55" s="72"/>
      <c r="G55" s="154"/>
      <c r="H55" s="154"/>
      <c r="I55" s="154"/>
      <c r="J55" s="154"/>
      <c r="K55" s="154"/>
      <c r="L55" s="154"/>
      <c r="M55" s="154"/>
      <c r="O55" s="73"/>
      <c r="P55" s="104"/>
      <c r="Q55" s="426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8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x14ac:dyDescent="0.2">
      <c r="A56" s="100"/>
      <c r="B56" s="100"/>
      <c r="D56" s="213">
        <f>SUM(D20:D55)</f>
        <v>10.5</v>
      </c>
      <c r="E56" s="213"/>
      <c r="F56" s="213">
        <f>SUM(F20:F55)</f>
        <v>10.5</v>
      </c>
      <c r="G56" s="154"/>
      <c r="H56" s="154"/>
      <c r="I56" s="154"/>
      <c r="J56" s="154">
        <f>SUM(J19:J52)</f>
        <v>21</v>
      </c>
      <c r="K56" s="154"/>
      <c r="L56" s="154"/>
      <c r="M56" s="154"/>
      <c r="N56" s="154"/>
      <c r="O56" s="99"/>
      <c r="P56" s="100"/>
      <c r="Q56" s="290" t="s">
        <v>32</v>
      </c>
      <c r="R56" s="291"/>
      <c r="S56" s="291"/>
      <c r="T56" s="291"/>
      <c r="U56" s="291"/>
      <c r="V56" s="291"/>
      <c r="W56" s="291"/>
      <c r="X56" s="292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  <row r="57" spans="1:39" x14ac:dyDescent="0.2">
      <c r="A57" s="100"/>
      <c r="B57" s="100"/>
      <c r="D57" s="99"/>
      <c r="F57" s="100"/>
      <c r="G57" s="154"/>
      <c r="H57" s="154"/>
      <c r="I57" s="154"/>
      <c r="J57" s="154"/>
      <c r="K57" s="154"/>
      <c r="L57" s="154"/>
      <c r="M57" s="154"/>
      <c r="N57" s="154"/>
      <c r="O57" s="99"/>
      <c r="P57" s="100"/>
      <c r="Q57" s="293"/>
      <c r="R57" s="294"/>
      <c r="S57" s="294"/>
      <c r="T57" s="294"/>
      <c r="U57" s="294"/>
      <c r="V57" s="294"/>
      <c r="W57" s="294"/>
      <c r="X57" s="295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</row>
    <row r="58" spans="1:39" ht="15" customHeight="1" x14ac:dyDescent="0.2">
      <c r="A58" s="100"/>
      <c r="B58" s="100"/>
      <c r="D58" s="99"/>
      <c r="F58" s="100"/>
      <c r="G58" s="154"/>
      <c r="H58" s="100"/>
      <c r="I58" s="100"/>
      <c r="J58" s="100"/>
      <c r="K58" s="100"/>
      <c r="L58" s="100"/>
      <c r="M58" s="154"/>
      <c r="N58" s="154"/>
      <c r="O58" s="99"/>
      <c r="P58" s="100"/>
      <c r="Q58" s="293"/>
      <c r="R58" s="294"/>
      <c r="S58" s="294"/>
      <c r="T58" s="294"/>
      <c r="U58" s="294"/>
      <c r="V58" s="294"/>
      <c r="W58" s="294"/>
      <c r="X58" s="295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</row>
    <row r="59" spans="1:39" ht="15" customHeight="1" x14ac:dyDescent="0.2">
      <c r="A59" s="100"/>
      <c r="B59" s="100"/>
      <c r="D59" s="99"/>
      <c r="F59" s="100"/>
      <c r="G59" s="100"/>
      <c r="H59" s="100"/>
      <c r="I59" s="100"/>
      <c r="J59" s="100"/>
      <c r="K59" s="100"/>
      <c r="L59" s="100"/>
      <c r="M59" s="100"/>
      <c r="N59" s="100"/>
      <c r="O59" s="99"/>
      <c r="P59" s="100"/>
      <c r="Q59" s="293"/>
      <c r="R59" s="294"/>
      <c r="S59" s="294"/>
      <c r="T59" s="294"/>
      <c r="U59" s="294"/>
      <c r="V59" s="294"/>
      <c r="W59" s="294"/>
      <c r="X59" s="295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</row>
    <row r="60" spans="1:39" x14ac:dyDescent="0.2">
      <c r="A60" s="100"/>
      <c r="B60" s="100"/>
      <c r="D60" s="99"/>
      <c r="F60" s="100"/>
      <c r="G60" s="100"/>
      <c r="H60" s="100"/>
      <c r="I60" s="100"/>
      <c r="J60" s="100"/>
      <c r="K60" s="100"/>
      <c r="L60" s="100"/>
      <c r="M60" s="100"/>
      <c r="N60" s="100"/>
      <c r="O60" s="99"/>
      <c r="P60" s="100"/>
      <c r="Q60" s="293"/>
      <c r="R60" s="294"/>
      <c r="S60" s="294"/>
      <c r="T60" s="294"/>
      <c r="U60" s="294"/>
      <c r="V60" s="294"/>
      <c r="W60" s="294"/>
      <c r="X60" s="295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</row>
    <row r="61" spans="1:39" x14ac:dyDescent="0.2">
      <c r="A61" s="100"/>
      <c r="B61" s="100"/>
      <c r="D61" s="99"/>
      <c r="F61" s="100"/>
      <c r="G61" s="100"/>
      <c r="H61" s="100"/>
      <c r="I61" s="100"/>
      <c r="J61" s="100"/>
      <c r="K61" s="100"/>
      <c r="L61" s="100"/>
      <c r="M61" s="100"/>
      <c r="N61" s="100"/>
      <c r="O61" s="99"/>
      <c r="P61" s="100"/>
      <c r="Q61" s="296"/>
      <c r="R61" s="297"/>
      <c r="S61" s="297"/>
      <c r="T61" s="297"/>
      <c r="U61" s="297"/>
      <c r="V61" s="297"/>
      <c r="W61" s="297"/>
      <c r="X61" s="298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15" thickBot="1" x14ac:dyDescent="0.25">
      <c r="A62" s="100"/>
      <c r="B62" s="100"/>
      <c r="D62" s="99"/>
      <c r="F62" s="100"/>
      <c r="G62" s="100"/>
      <c r="H62" s="100"/>
      <c r="I62" s="100"/>
      <c r="J62" s="100"/>
      <c r="K62" s="100"/>
      <c r="L62" s="100"/>
      <c r="M62" s="100"/>
      <c r="N62" s="100"/>
      <c r="O62" s="99"/>
      <c r="P62" s="100"/>
      <c r="Q62" s="100"/>
      <c r="R62" s="100"/>
      <c r="S62" s="100"/>
      <c r="T62" s="100"/>
      <c r="U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</row>
    <row r="63" spans="1:39" ht="26.25" customHeight="1" thickTop="1" thickBot="1" x14ac:dyDescent="0.25">
      <c r="A63" s="380" t="s">
        <v>168</v>
      </c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20.100000000000001" customHeight="1" thickTop="1" x14ac:dyDescent="0.2">
      <c r="A64" s="174"/>
      <c r="B64" s="174"/>
      <c r="C64" s="174"/>
      <c r="D64" s="175"/>
      <c r="E64" s="176"/>
      <c r="F64" s="174"/>
      <c r="G64" s="174"/>
      <c r="H64" s="174"/>
      <c r="I64" s="174"/>
      <c r="J64" s="174"/>
      <c r="K64" s="174"/>
      <c r="L64" s="174"/>
      <c r="M64" s="174"/>
      <c r="N64" s="174"/>
      <c r="O64" s="175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</row>
    <row r="65" spans="1:39" ht="26.25" customHeight="1" x14ac:dyDescent="0.2">
      <c r="A65" s="174"/>
      <c r="B65" s="381" t="s">
        <v>35</v>
      </c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174"/>
      <c r="S65" s="381" t="s">
        <v>33</v>
      </c>
      <c r="T65" s="381"/>
      <c r="U65" s="381"/>
      <c r="V65" s="381"/>
      <c r="W65" s="381"/>
      <c r="X65" s="381"/>
      <c r="Y65" s="174"/>
      <c r="Z65" s="174"/>
      <c r="AA65" s="174"/>
      <c r="AB65" s="174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</row>
    <row r="66" spans="1:39" ht="20.100000000000001" customHeight="1" x14ac:dyDescent="0.2">
      <c r="A66" s="174"/>
      <c r="B66" s="397" t="s">
        <v>165</v>
      </c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8"/>
      <c r="O66" s="399"/>
      <c r="P66" s="400"/>
      <c r="Q66" s="400"/>
      <c r="R66" s="174"/>
      <c r="S66" s="397" t="str">
        <f>'EVP SOURCE'!D4</f>
        <v>Congés payés</v>
      </c>
      <c r="T66" s="397"/>
      <c r="U66" s="397"/>
      <c r="V66" s="397"/>
      <c r="W66" s="398"/>
      <c r="X66" s="180"/>
      <c r="Y66" s="174"/>
      <c r="Z66" s="174"/>
      <c r="AA66" s="174"/>
      <c r="AB66" s="174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</row>
    <row r="67" spans="1:39" ht="20.100000000000001" customHeight="1" x14ac:dyDescent="0.2">
      <c r="A67" s="174"/>
      <c r="B67" s="397" t="s">
        <v>166</v>
      </c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8"/>
      <c r="O67" s="399"/>
      <c r="P67" s="400"/>
      <c r="Q67" s="400"/>
      <c r="R67" s="174"/>
      <c r="S67" s="397" t="str">
        <f>'EVP SOURCE'!D5</f>
        <v>Congés évènements familiaux</v>
      </c>
      <c r="T67" s="397"/>
      <c r="U67" s="397"/>
      <c r="V67" s="397"/>
      <c r="W67" s="398"/>
      <c r="X67" s="180"/>
      <c r="Y67" s="174"/>
      <c r="Z67" s="174"/>
      <c r="AA67" s="174"/>
      <c r="AB67" s="174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</row>
    <row r="68" spans="1:39" ht="20.100000000000001" customHeight="1" x14ac:dyDescent="0.2">
      <c r="A68" s="174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8"/>
      <c r="O68" s="399"/>
      <c r="P68" s="400"/>
      <c r="Q68" s="400"/>
      <c r="R68" s="174"/>
      <c r="S68" s="397" t="str">
        <f>'EVP SOURCE'!D6</f>
        <v>Absence enfant malade</v>
      </c>
      <c r="T68" s="397"/>
      <c r="U68" s="397"/>
      <c r="V68" s="397"/>
      <c r="W68" s="398"/>
      <c r="X68" s="180"/>
      <c r="Y68" s="174"/>
      <c r="Z68" s="174"/>
      <c r="AA68" s="174"/>
      <c r="AB68" s="174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</row>
    <row r="69" spans="1:39" ht="20.100000000000001" customHeight="1" x14ac:dyDescent="0.2">
      <c r="A69" s="174"/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8"/>
      <c r="O69" s="399"/>
      <c r="P69" s="400"/>
      <c r="Q69" s="400"/>
      <c r="R69" s="174"/>
      <c r="S69" s="397" t="s">
        <v>167</v>
      </c>
      <c r="T69" s="397"/>
      <c r="U69" s="397"/>
      <c r="V69" s="397"/>
      <c r="W69" s="398"/>
      <c r="X69" s="180"/>
      <c r="Y69" s="174"/>
      <c r="Z69" s="174"/>
      <c r="AA69" s="174"/>
      <c r="AB69" s="174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</row>
    <row r="70" spans="1:39" ht="20.100000000000001" customHeight="1" x14ac:dyDescent="0.2">
      <c r="A70" s="174"/>
      <c r="B70" s="299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03"/>
      <c r="P70" s="174"/>
      <c r="Q70" s="174"/>
      <c r="R70" s="174"/>
      <c r="S70" s="397" t="s">
        <v>164</v>
      </c>
      <c r="T70" s="397"/>
      <c r="U70" s="397"/>
      <c r="V70" s="397"/>
      <c r="W70" s="398"/>
      <c r="X70" s="180"/>
      <c r="Y70" s="174"/>
      <c r="Z70" s="174"/>
      <c r="AA70" s="174"/>
      <c r="AB70" s="174"/>
      <c r="AC70" s="100"/>
      <c r="AD70" s="100"/>
      <c r="AE70" s="100"/>
      <c r="AF70" s="100"/>
      <c r="AG70" s="100"/>
      <c r="AH70" s="100"/>
    </row>
    <row r="71" spans="1:39" ht="20.100000000000001" customHeight="1" x14ac:dyDescent="0.2">
      <c r="A71" s="174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74"/>
      <c r="P71" s="174"/>
      <c r="Q71" s="174"/>
      <c r="R71" s="174"/>
      <c r="S71" s="401" t="str">
        <f>IF(AA5='EVP SOURCE'!J9,'EVP SOURCE'!F4," ")</f>
        <v xml:space="preserve"> </v>
      </c>
      <c r="T71" s="401"/>
      <c r="U71" s="401"/>
      <c r="V71" s="401"/>
      <c r="W71" s="401"/>
      <c r="X71" s="204"/>
      <c r="Y71" s="174"/>
      <c r="Z71" s="174"/>
      <c r="AA71" s="174"/>
      <c r="AB71" s="174"/>
      <c r="AC71" s="100"/>
      <c r="AD71" s="100"/>
      <c r="AE71" s="100"/>
      <c r="AF71" s="100"/>
      <c r="AG71" s="100"/>
      <c r="AH71" s="100"/>
    </row>
    <row r="72" spans="1:39" ht="20.100000000000001" customHeight="1" x14ac:dyDescent="0.2">
      <c r="A72" s="174"/>
      <c r="B72" s="174"/>
      <c r="C72" s="174"/>
      <c r="D72" s="175"/>
      <c r="E72" s="176"/>
      <c r="F72" s="174"/>
      <c r="G72" s="174"/>
      <c r="H72" s="174"/>
      <c r="I72" s="174"/>
      <c r="J72" s="174"/>
      <c r="K72" s="174"/>
      <c r="L72" s="174"/>
      <c r="M72" s="174"/>
      <c r="N72" s="174"/>
      <c r="O72" s="175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00"/>
      <c r="AD72" s="100"/>
      <c r="AE72" s="100"/>
      <c r="AF72" s="100"/>
      <c r="AG72" s="100"/>
      <c r="AH72" s="100"/>
    </row>
    <row r="73" spans="1:39" x14ac:dyDescent="0.2">
      <c r="A73" s="100"/>
      <c r="B73" s="100"/>
      <c r="D73" s="99"/>
      <c r="F73" s="100"/>
      <c r="G73" s="100"/>
      <c r="H73" s="100"/>
      <c r="I73" s="100"/>
      <c r="J73" s="100"/>
      <c r="K73" s="100"/>
      <c r="L73" s="100"/>
      <c r="M73" s="100"/>
      <c r="N73" s="100"/>
      <c r="O73" s="99"/>
      <c r="P73" s="100"/>
      <c r="Q73" s="100"/>
      <c r="R73" s="100"/>
      <c r="S73" s="100"/>
      <c r="T73" s="100"/>
      <c r="U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</row>
    <row r="74" spans="1:39" x14ac:dyDescent="0.2">
      <c r="A74" s="100"/>
      <c r="B74" s="100"/>
      <c r="D74" s="99"/>
      <c r="F74" s="100"/>
      <c r="G74" s="100"/>
      <c r="H74" s="100"/>
      <c r="I74" s="100"/>
      <c r="J74" s="100"/>
      <c r="K74" s="100"/>
      <c r="L74" s="100"/>
      <c r="M74" s="100"/>
      <c r="N74" s="100"/>
      <c r="O74" s="99"/>
      <c r="P74" s="100"/>
      <c r="Q74" s="100"/>
      <c r="R74" s="100"/>
      <c r="S74" s="100"/>
      <c r="T74" s="100"/>
      <c r="U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</row>
    <row r="75" spans="1:39" x14ac:dyDescent="0.2">
      <c r="A75" s="100"/>
      <c r="B75" s="100"/>
      <c r="D75" s="99"/>
      <c r="F75" s="100"/>
      <c r="G75" s="100"/>
      <c r="H75" s="100"/>
      <c r="I75" s="100"/>
      <c r="J75" s="100"/>
      <c r="K75" s="100"/>
      <c r="L75" s="100"/>
      <c r="M75" s="100"/>
      <c r="N75" s="100"/>
      <c r="O75" s="99"/>
      <c r="P75" s="100"/>
      <c r="Q75" s="100"/>
      <c r="R75" s="100"/>
      <c r="S75" s="100"/>
      <c r="T75" s="100"/>
      <c r="U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</row>
    <row r="76" spans="1:39" x14ac:dyDescent="0.2">
      <c r="A76" s="100"/>
      <c r="B76" s="100"/>
      <c r="D76" s="99"/>
      <c r="F76" s="100"/>
      <c r="G76" s="100"/>
      <c r="H76" s="100"/>
      <c r="I76" s="100"/>
      <c r="J76" s="100"/>
      <c r="K76" s="100"/>
      <c r="L76" s="100"/>
      <c r="M76" s="100"/>
      <c r="N76" s="100"/>
      <c r="O76" s="99"/>
      <c r="P76" s="100"/>
      <c r="Q76" s="100"/>
      <c r="R76" s="100"/>
      <c r="S76" s="100"/>
      <c r="T76" s="100"/>
      <c r="U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</row>
    <row r="77" spans="1:39" x14ac:dyDescent="0.2">
      <c r="A77" s="100"/>
      <c r="B77" s="100"/>
      <c r="D77" s="99"/>
      <c r="F77" s="100"/>
      <c r="G77" s="100"/>
      <c r="H77" s="100"/>
      <c r="I77" s="100"/>
      <c r="J77" s="100"/>
      <c r="K77" s="100"/>
      <c r="L77" s="100"/>
      <c r="M77" s="100"/>
      <c r="N77" s="100"/>
      <c r="O77" s="99"/>
      <c r="P77" s="100"/>
      <c r="Q77" s="100"/>
      <c r="R77" s="100"/>
      <c r="S77" s="100"/>
      <c r="T77" s="100"/>
      <c r="U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</row>
    <row r="78" spans="1:39" x14ac:dyDescent="0.2">
      <c r="A78" s="100"/>
      <c r="B78" s="100"/>
      <c r="D78" s="99"/>
      <c r="F78" s="100"/>
      <c r="G78" s="100"/>
      <c r="H78" s="100"/>
      <c r="I78" s="100"/>
      <c r="J78" s="100"/>
      <c r="K78" s="100"/>
      <c r="L78" s="100"/>
      <c r="M78" s="100"/>
      <c r="N78" s="100"/>
      <c r="O78" s="99"/>
      <c r="P78" s="100"/>
      <c r="Q78" s="100"/>
      <c r="R78" s="100"/>
      <c r="S78" s="100"/>
      <c r="T78" s="100"/>
      <c r="U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</row>
    <row r="79" spans="1:39" x14ac:dyDescent="0.2">
      <c r="A79" s="100"/>
      <c r="B79" s="100"/>
      <c r="D79" s="99"/>
      <c r="F79" s="100"/>
      <c r="G79" s="100"/>
      <c r="H79" s="100"/>
      <c r="I79" s="100"/>
      <c r="J79" s="100"/>
      <c r="K79" s="100"/>
      <c r="L79" s="100"/>
      <c r="M79" s="100"/>
      <c r="N79" s="100"/>
      <c r="O79" s="99"/>
      <c r="P79" s="100"/>
      <c r="Q79" s="100"/>
      <c r="R79" s="100"/>
      <c r="S79" s="100"/>
      <c r="T79" s="100"/>
      <c r="U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1:39" x14ac:dyDescent="0.2">
      <c r="A80" s="100"/>
      <c r="B80" s="100"/>
      <c r="D80" s="99"/>
      <c r="F80" s="100"/>
      <c r="G80" s="100"/>
      <c r="H80" s="100"/>
      <c r="I80" s="100"/>
      <c r="J80" s="100"/>
      <c r="K80" s="100"/>
      <c r="L80" s="100"/>
      <c r="M80" s="100"/>
      <c r="N80" s="100"/>
      <c r="O80" s="99"/>
      <c r="P80" s="100"/>
      <c r="Q80" s="100"/>
      <c r="R80" s="100"/>
      <c r="S80" s="100"/>
      <c r="T80" s="100"/>
      <c r="U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</row>
    <row r="81" spans="1:34" x14ac:dyDescent="0.2">
      <c r="A81" s="100"/>
      <c r="B81" s="100"/>
      <c r="D81" s="99"/>
      <c r="F81" s="100"/>
      <c r="G81" s="100"/>
      <c r="H81" s="100"/>
      <c r="I81" s="100"/>
      <c r="J81" s="100"/>
      <c r="K81" s="100"/>
      <c r="L81" s="100"/>
      <c r="M81" s="100"/>
      <c r="N81" s="100"/>
      <c r="O81" s="99"/>
      <c r="P81" s="100"/>
      <c r="Q81" s="100"/>
      <c r="R81" s="100"/>
      <c r="S81" s="100"/>
      <c r="T81" s="100"/>
      <c r="U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</row>
    <row r="82" spans="1:34" x14ac:dyDescent="0.2">
      <c r="A82" s="100"/>
      <c r="B82" s="100"/>
      <c r="D82" s="99"/>
      <c r="F82" s="100"/>
      <c r="G82" s="100"/>
      <c r="H82" s="100"/>
      <c r="I82" s="100"/>
      <c r="J82" s="100"/>
      <c r="K82" s="100"/>
      <c r="L82" s="100"/>
      <c r="M82" s="100"/>
      <c r="N82" s="100"/>
      <c r="O82" s="99"/>
      <c r="P82" s="100"/>
      <c r="Q82" s="100"/>
      <c r="R82" s="100"/>
      <c r="S82" s="100"/>
      <c r="T82" s="100"/>
      <c r="U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</row>
    <row r="83" spans="1:34" x14ac:dyDescent="0.2">
      <c r="A83" s="100"/>
      <c r="B83" s="100"/>
      <c r="D83" s="99"/>
      <c r="F83" s="100"/>
      <c r="G83" s="100"/>
      <c r="H83" s="100"/>
      <c r="I83" s="100"/>
      <c r="J83" s="100"/>
      <c r="K83" s="100"/>
      <c r="L83" s="100"/>
      <c r="M83" s="100"/>
      <c r="N83" s="100"/>
      <c r="O83" s="99"/>
      <c r="P83" s="100"/>
      <c r="Q83" s="100"/>
      <c r="R83" s="100"/>
      <c r="S83" s="100"/>
      <c r="T83" s="100"/>
      <c r="U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</row>
    <row r="84" spans="1:34" x14ac:dyDescent="0.2">
      <c r="A84" s="100"/>
      <c r="B84" s="100"/>
      <c r="D84" s="99"/>
      <c r="F84" s="100"/>
      <c r="G84" s="100"/>
      <c r="H84" s="100"/>
      <c r="I84" s="100"/>
      <c r="J84" s="100"/>
      <c r="K84" s="100"/>
      <c r="L84" s="100"/>
      <c r="M84" s="100"/>
      <c r="N84" s="100"/>
      <c r="O84" s="99"/>
      <c r="P84" s="100"/>
      <c r="Q84" s="100"/>
      <c r="R84" s="100"/>
      <c r="S84" s="100"/>
      <c r="T84" s="100"/>
      <c r="U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</row>
    <row r="85" spans="1:34" x14ac:dyDescent="0.2">
      <c r="A85" s="100"/>
      <c r="B85" s="100"/>
      <c r="D85" s="99"/>
      <c r="F85" s="100"/>
      <c r="G85" s="100"/>
      <c r="H85" s="100"/>
      <c r="I85" s="100"/>
      <c r="J85" s="100"/>
      <c r="K85" s="100"/>
      <c r="L85" s="100"/>
      <c r="M85" s="100"/>
      <c r="N85" s="100"/>
      <c r="O85" s="99"/>
      <c r="P85" s="100"/>
      <c r="Q85" s="100"/>
      <c r="R85" s="100"/>
      <c r="S85" s="100"/>
      <c r="T85" s="100"/>
      <c r="U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1:34" x14ac:dyDescent="0.2">
      <c r="A86" s="100"/>
      <c r="B86" s="100"/>
      <c r="D86" s="99"/>
      <c r="F86" s="100"/>
      <c r="G86" s="100"/>
      <c r="H86" s="100"/>
      <c r="I86" s="100"/>
      <c r="J86" s="100"/>
      <c r="K86" s="100"/>
      <c r="L86" s="100"/>
      <c r="M86" s="100"/>
      <c r="N86" s="100"/>
      <c r="O86" s="99"/>
      <c r="P86" s="100"/>
      <c r="Q86" s="100"/>
      <c r="R86" s="100"/>
      <c r="S86" s="100"/>
      <c r="T86" s="100"/>
      <c r="U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</row>
    <row r="87" spans="1:34" x14ac:dyDescent="0.2">
      <c r="A87" s="100"/>
      <c r="B87" s="100"/>
      <c r="D87" s="99"/>
      <c r="F87" s="100"/>
      <c r="G87" s="100"/>
      <c r="H87" s="100"/>
      <c r="I87" s="100"/>
      <c r="J87" s="100"/>
      <c r="K87" s="100"/>
      <c r="L87" s="100"/>
      <c r="M87" s="100"/>
      <c r="N87" s="100"/>
      <c r="O87" s="99"/>
      <c r="P87" s="100"/>
      <c r="Q87" s="100"/>
      <c r="R87" s="100"/>
      <c r="S87" s="100"/>
      <c r="T87" s="100"/>
      <c r="U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</row>
    <row r="88" spans="1:34" x14ac:dyDescent="0.2">
      <c r="A88" s="100"/>
      <c r="B88" s="100"/>
      <c r="D88" s="99"/>
      <c r="F88" s="100"/>
      <c r="G88" s="100"/>
      <c r="H88" s="100"/>
      <c r="I88" s="100"/>
      <c r="J88" s="100"/>
      <c r="K88" s="100"/>
      <c r="L88" s="100"/>
      <c r="M88" s="100"/>
      <c r="N88" s="100"/>
      <c r="O88" s="99"/>
      <c r="P88" s="100"/>
      <c r="Q88" s="100"/>
      <c r="R88" s="100"/>
      <c r="S88" s="100"/>
      <c r="T88" s="100"/>
      <c r="U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</row>
    <row r="89" spans="1:34" x14ac:dyDescent="0.2">
      <c r="A89" s="100"/>
      <c r="B89" s="100"/>
      <c r="D89" s="99"/>
      <c r="F89" s="100"/>
      <c r="G89" s="100"/>
      <c r="H89" s="100"/>
      <c r="I89" s="100"/>
      <c r="J89" s="100"/>
      <c r="K89" s="100"/>
      <c r="L89" s="100"/>
      <c r="M89" s="100"/>
      <c r="N89" s="100"/>
      <c r="O89" s="99"/>
      <c r="P89" s="100"/>
      <c r="Q89" s="100"/>
      <c r="R89" s="100"/>
      <c r="S89" s="100"/>
      <c r="T89" s="100"/>
      <c r="U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</row>
    <row r="90" spans="1:34" x14ac:dyDescent="0.2">
      <c r="A90" s="100"/>
      <c r="B90" s="100"/>
      <c r="D90" s="99"/>
      <c r="F90" s="100"/>
      <c r="G90" s="100"/>
      <c r="H90" s="100"/>
      <c r="I90" s="100"/>
      <c r="J90" s="100"/>
      <c r="K90" s="100"/>
      <c r="L90" s="100"/>
      <c r="M90" s="100"/>
      <c r="N90" s="100"/>
      <c r="O90" s="99"/>
      <c r="P90" s="100"/>
      <c r="Q90" s="100"/>
      <c r="R90" s="100"/>
      <c r="S90" s="100"/>
      <c r="T90" s="100"/>
      <c r="U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</row>
    <row r="91" spans="1:34" x14ac:dyDescent="0.2">
      <c r="A91" s="100"/>
      <c r="B91" s="100"/>
      <c r="D91" s="99"/>
      <c r="F91" s="100"/>
      <c r="G91" s="100"/>
      <c r="H91" s="100"/>
      <c r="I91" s="100"/>
      <c r="J91" s="100"/>
      <c r="K91" s="100"/>
      <c r="L91" s="100"/>
      <c r="M91" s="100"/>
      <c r="N91" s="100"/>
      <c r="O91" s="99"/>
      <c r="P91" s="100"/>
      <c r="Q91" s="100"/>
      <c r="R91" s="100"/>
      <c r="S91" s="100"/>
      <c r="T91" s="100"/>
      <c r="U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</row>
    <row r="92" spans="1:34" x14ac:dyDescent="0.2">
      <c r="A92" s="100"/>
      <c r="B92" s="100"/>
      <c r="D92" s="99"/>
      <c r="F92" s="100"/>
      <c r="G92" s="100"/>
      <c r="H92" s="100"/>
      <c r="I92" s="100"/>
      <c r="J92" s="100"/>
      <c r="K92" s="100"/>
      <c r="L92" s="100"/>
      <c r="M92" s="100"/>
      <c r="N92" s="100"/>
      <c r="O92" s="99"/>
      <c r="P92" s="100"/>
      <c r="Q92" s="100"/>
      <c r="R92" s="100"/>
      <c r="S92" s="100"/>
      <c r="T92" s="100"/>
      <c r="U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</row>
    <row r="93" spans="1:34" x14ac:dyDescent="0.2">
      <c r="A93" s="100"/>
      <c r="B93" s="100"/>
      <c r="D93" s="99"/>
      <c r="F93" s="100"/>
      <c r="G93" s="100"/>
      <c r="H93" s="100"/>
      <c r="I93" s="100"/>
      <c r="J93" s="100"/>
      <c r="K93" s="100"/>
      <c r="L93" s="100"/>
      <c r="M93" s="100"/>
      <c r="N93" s="100"/>
      <c r="O93" s="99"/>
      <c r="P93" s="100"/>
      <c r="Q93" s="100"/>
      <c r="R93" s="100"/>
      <c r="S93" s="100"/>
      <c r="T93" s="100"/>
      <c r="U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</row>
    <row r="94" spans="1:34" x14ac:dyDescent="0.2">
      <c r="B94" s="100"/>
      <c r="D94" s="99"/>
      <c r="F94" s="100"/>
      <c r="G94" s="100"/>
      <c r="H94" s="100"/>
      <c r="I94" s="100"/>
      <c r="J94" s="100"/>
      <c r="K94" s="100"/>
      <c r="L94" s="100"/>
      <c r="M94" s="100"/>
      <c r="N94" s="100"/>
      <c r="O94" s="99"/>
      <c r="P94" s="100"/>
      <c r="Q94" s="100"/>
      <c r="R94" s="100"/>
      <c r="S94" s="100"/>
      <c r="T94" s="100"/>
      <c r="U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</row>
    <row r="95" spans="1:34" x14ac:dyDescent="0.2">
      <c r="B95" s="100"/>
      <c r="D95" s="99"/>
      <c r="F95" s="100"/>
      <c r="G95" s="100"/>
      <c r="H95" s="100"/>
      <c r="I95" s="100"/>
      <c r="J95" s="100"/>
      <c r="K95" s="100"/>
      <c r="L95" s="100"/>
      <c r="M95" s="100"/>
      <c r="N95" s="100"/>
      <c r="O95" s="99"/>
      <c r="P95" s="100"/>
      <c r="Q95" s="100"/>
      <c r="R95" s="100"/>
      <c r="S95" s="100"/>
      <c r="T95" s="100"/>
      <c r="U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</row>
    <row r="96" spans="1:34" x14ac:dyDescent="0.2">
      <c r="B96" s="100"/>
      <c r="D96" s="99"/>
      <c r="F96" s="100"/>
      <c r="G96" s="100"/>
      <c r="H96" s="100"/>
      <c r="I96" s="100"/>
      <c r="J96" s="100"/>
      <c r="K96" s="100"/>
      <c r="L96" s="100"/>
      <c r="M96" s="100"/>
      <c r="N96" s="100"/>
      <c r="O96" s="99"/>
      <c r="P96" s="100"/>
      <c r="Q96" s="100"/>
      <c r="R96" s="100"/>
      <c r="S96" s="100"/>
      <c r="T96" s="100"/>
      <c r="U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</row>
    <row r="97" spans="1:34" x14ac:dyDescent="0.2">
      <c r="B97" s="100"/>
      <c r="D97" s="99"/>
      <c r="F97" s="100"/>
      <c r="G97" s="100"/>
      <c r="H97" s="100"/>
      <c r="I97" s="100"/>
      <c r="J97" s="100"/>
      <c r="K97" s="100"/>
      <c r="L97" s="100"/>
      <c r="M97" s="100"/>
      <c r="N97" s="100"/>
      <c r="O97" s="99"/>
      <c r="P97" s="100"/>
      <c r="Q97" s="100"/>
      <c r="R97" s="100"/>
      <c r="S97" s="100"/>
      <c r="T97" s="100"/>
      <c r="U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</row>
    <row r="98" spans="1:34" x14ac:dyDescent="0.2">
      <c r="B98" s="100"/>
      <c r="D98" s="99"/>
      <c r="F98" s="100"/>
      <c r="G98" s="100"/>
      <c r="H98" s="100"/>
      <c r="I98" s="100"/>
      <c r="J98" s="100"/>
      <c r="K98" s="100"/>
      <c r="L98" s="100"/>
      <c r="M98" s="100"/>
      <c r="N98" s="100"/>
      <c r="O98" s="99"/>
      <c r="P98" s="100"/>
      <c r="Q98" s="100"/>
      <c r="R98" s="100"/>
      <c r="S98" s="100"/>
      <c r="T98" s="100"/>
      <c r="U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</row>
    <row r="99" spans="1:34" x14ac:dyDescent="0.2">
      <c r="B99" s="100"/>
      <c r="D99" s="99"/>
      <c r="F99" s="100"/>
      <c r="G99" s="100"/>
      <c r="H99" s="100"/>
      <c r="I99" s="100"/>
      <c r="J99" s="100"/>
      <c r="K99" s="100"/>
      <c r="L99" s="100"/>
      <c r="M99" s="100"/>
      <c r="N99" s="100"/>
      <c r="O99" s="99"/>
      <c r="P99" s="100"/>
      <c r="Q99" s="100"/>
      <c r="R99" s="100"/>
      <c r="S99" s="100"/>
      <c r="T99" s="100"/>
      <c r="U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1:34" x14ac:dyDescent="0.2">
      <c r="B100" s="100"/>
      <c r="D100" s="99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100"/>
      <c r="Q100" s="100"/>
      <c r="R100" s="100"/>
      <c r="S100" s="100"/>
      <c r="T100" s="100"/>
      <c r="U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</row>
    <row r="101" spans="1:34" x14ac:dyDescent="0.2">
      <c r="B101" s="100"/>
      <c r="D101" s="99"/>
      <c r="F101" s="100"/>
      <c r="G101" s="100"/>
      <c r="H101" s="100"/>
      <c r="I101" s="100"/>
      <c r="J101" s="100"/>
      <c r="K101" s="100"/>
      <c r="L101" s="100"/>
      <c r="M101" s="100"/>
      <c r="N101" s="100"/>
      <c r="O101" s="99"/>
      <c r="P101" s="100"/>
      <c r="Q101" s="100"/>
      <c r="R101" s="100"/>
      <c r="S101" s="100"/>
      <c r="T101" s="100"/>
      <c r="U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</row>
    <row r="102" spans="1:34" x14ac:dyDescent="0.2">
      <c r="A102" s="100"/>
      <c r="B102" s="100"/>
      <c r="D102" s="99"/>
      <c r="F102" s="100"/>
      <c r="G102" s="100"/>
      <c r="H102" s="100"/>
      <c r="I102" s="100"/>
      <c r="J102" s="100"/>
      <c r="K102" s="100"/>
      <c r="L102" s="100"/>
      <c r="M102" s="100"/>
      <c r="N102" s="100"/>
      <c r="O102" s="99"/>
      <c r="P102" s="100"/>
      <c r="Q102" s="100"/>
      <c r="R102" s="100"/>
      <c r="S102" s="100"/>
      <c r="T102" s="100"/>
      <c r="U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</row>
    <row r="103" spans="1:34" x14ac:dyDescent="0.2">
      <c r="A103" s="100"/>
      <c r="B103" s="100"/>
      <c r="D103" s="99"/>
      <c r="F103" s="100"/>
      <c r="G103" s="100"/>
      <c r="H103" s="100"/>
      <c r="I103" s="100"/>
      <c r="J103" s="100"/>
      <c r="K103" s="100"/>
      <c r="L103" s="100"/>
      <c r="M103" s="100"/>
      <c r="N103" s="100"/>
      <c r="O103" s="99"/>
      <c r="P103" s="100"/>
      <c r="Q103" s="100"/>
      <c r="R103" s="100"/>
      <c r="S103" s="100"/>
      <c r="T103" s="100"/>
      <c r="U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</row>
    <row r="104" spans="1:34" x14ac:dyDescent="0.2">
      <c r="A104" s="100"/>
      <c r="B104" s="100"/>
      <c r="D104" s="99"/>
      <c r="F104" s="100"/>
      <c r="G104" s="100"/>
      <c r="H104" s="100"/>
      <c r="I104" s="100"/>
      <c r="J104" s="100"/>
      <c r="K104" s="100"/>
      <c r="L104" s="100"/>
      <c r="M104" s="100"/>
      <c r="N104" s="100"/>
      <c r="O104" s="99"/>
      <c r="P104" s="100"/>
      <c r="Q104" s="100"/>
      <c r="R104" s="100"/>
      <c r="S104" s="100"/>
      <c r="T104" s="100"/>
      <c r="U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</row>
    <row r="105" spans="1:34" x14ac:dyDescent="0.2">
      <c r="A105" s="100"/>
      <c r="B105" s="100"/>
      <c r="D105" s="99"/>
      <c r="F105" s="100"/>
      <c r="G105" s="100"/>
      <c r="H105" s="100"/>
      <c r="I105" s="100"/>
      <c r="J105" s="100"/>
      <c r="K105" s="100"/>
      <c r="L105" s="100"/>
      <c r="M105" s="100"/>
      <c r="N105" s="100"/>
      <c r="O105" s="99"/>
      <c r="P105" s="100"/>
      <c r="Q105" s="100"/>
      <c r="R105" s="100"/>
      <c r="S105" s="100"/>
      <c r="T105" s="100"/>
      <c r="U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</row>
    <row r="106" spans="1:34" x14ac:dyDescent="0.2">
      <c r="A106" s="100"/>
      <c r="B106" s="100"/>
      <c r="D106" s="99"/>
      <c r="F106" s="100"/>
      <c r="G106" s="100"/>
      <c r="H106" s="100"/>
      <c r="I106" s="100"/>
      <c r="J106" s="100"/>
      <c r="K106" s="100"/>
      <c r="L106" s="100"/>
      <c r="M106" s="100"/>
      <c r="N106" s="100"/>
      <c r="O106" s="99"/>
      <c r="P106" s="100"/>
      <c r="Q106" s="100"/>
      <c r="R106" s="100"/>
      <c r="S106" s="100"/>
      <c r="T106" s="100"/>
      <c r="U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</row>
    <row r="107" spans="1:34" x14ac:dyDescent="0.2">
      <c r="A107" s="100"/>
      <c r="B107" s="100"/>
      <c r="D107" s="99"/>
      <c r="F107" s="100"/>
      <c r="G107" s="100"/>
      <c r="H107" s="100"/>
      <c r="I107" s="100"/>
      <c r="J107" s="100"/>
      <c r="K107" s="100"/>
      <c r="L107" s="100"/>
      <c r="M107" s="100"/>
      <c r="N107" s="100"/>
      <c r="O107" s="99"/>
      <c r="P107" s="100"/>
      <c r="Q107" s="100"/>
      <c r="R107" s="100"/>
      <c r="S107" s="100"/>
      <c r="T107" s="100"/>
      <c r="U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</row>
    <row r="108" spans="1:34" x14ac:dyDescent="0.2">
      <c r="A108" s="100"/>
      <c r="B108" s="100"/>
      <c r="D108" s="99"/>
      <c r="F108" s="100"/>
      <c r="G108" s="100"/>
      <c r="H108" s="100"/>
      <c r="I108" s="100"/>
      <c r="J108" s="100"/>
      <c r="K108" s="100"/>
      <c r="L108" s="100"/>
      <c r="M108" s="100"/>
      <c r="N108" s="100"/>
      <c r="O108" s="99"/>
      <c r="P108" s="100"/>
      <c r="Q108" s="100"/>
      <c r="R108" s="100"/>
      <c r="S108" s="100"/>
      <c r="T108" s="100"/>
      <c r="U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</row>
    <row r="109" spans="1:34" x14ac:dyDescent="0.2">
      <c r="A109" s="100"/>
      <c r="B109" s="100"/>
      <c r="D109" s="99"/>
      <c r="F109" s="100"/>
      <c r="G109" s="100"/>
      <c r="H109" s="100"/>
      <c r="I109" s="100"/>
      <c r="J109" s="100"/>
      <c r="K109" s="100"/>
      <c r="L109" s="100"/>
      <c r="M109" s="100"/>
      <c r="N109" s="100"/>
      <c r="O109" s="99"/>
      <c r="P109" s="100"/>
      <c r="Q109" s="100"/>
      <c r="R109" s="100"/>
      <c r="S109" s="100"/>
      <c r="T109" s="100"/>
      <c r="U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</row>
    <row r="110" spans="1:34" x14ac:dyDescent="0.2">
      <c r="A110" s="100"/>
      <c r="B110" s="100"/>
      <c r="D110" s="99"/>
      <c r="F110" s="100"/>
      <c r="G110" s="100"/>
      <c r="H110" s="100"/>
      <c r="I110" s="100"/>
      <c r="J110" s="100"/>
      <c r="K110" s="100"/>
      <c r="L110" s="100"/>
      <c r="M110" s="100"/>
      <c r="N110" s="100"/>
      <c r="O110" s="99"/>
      <c r="P110" s="100"/>
      <c r="Q110" s="100"/>
      <c r="R110" s="100"/>
      <c r="S110" s="100"/>
      <c r="T110" s="100"/>
      <c r="U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</row>
    <row r="111" spans="1:34" x14ac:dyDescent="0.2">
      <c r="A111" s="100"/>
      <c r="B111" s="100"/>
      <c r="D111" s="99"/>
      <c r="F111" s="100"/>
      <c r="G111" s="100"/>
      <c r="H111" s="100"/>
      <c r="I111" s="100"/>
      <c r="J111" s="100"/>
      <c r="K111" s="100"/>
      <c r="L111" s="100"/>
      <c r="M111" s="100"/>
      <c r="N111" s="100"/>
      <c r="O111" s="99"/>
      <c r="P111" s="100"/>
      <c r="Q111" s="100"/>
      <c r="R111" s="100"/>
      <c r="S111" s="100"/>
      <c r="T111" s="100"/>
      <c r="U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</row>
    <row r="112" spans="1:34" x14ac:dyDescent="0.2">
      <c r="A112" s="100"/>
      <c r="B112" s="100"/>
      <c r="D112" s="99"/>
      <c r="F112" s="100"/>
      <c r="G112" s="100"/>
      <c r="H112" s="100"/>
      <c r="I112" s="100"/>
      <c r="J112" s="100"/>
      <c r="K112" s="100"/>
      <c r="L112" s="100"/>
      <c r="M112" s="100"/>
      <c r="N112" s="100"/>
      <c r="O112" s="99"/>
      <c r="P112" s="100"/>
      <c r="Q112" s="100"/>
      <c r="R112" s="100"/>
      <c r="S112" s="100"/>
      <c r="T112" s="100"/>
      <c r="U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</row>
    <row r="113" spans="1:34" x14ac:dyDescent="0.2">
      <c r="A113" s="100"/>
      <c r="B113" s="100"/>
      <c r="D113" s="99"/>
      <c r="F113" s="100"/>
      <c r="G113" s="100"/>
      <c r="H113" s="100"/>
      <c r="I113" s="100"/>
      <c r="J113" s="100"/>
      <c r="K113" s="100"/>
      <c r="L113" s="100"/>
      <c r="M113" s="100"/>
      <c r="N113" s="100"/>
      <c r="O113" s="99"/>
      <c r="P113" s="100"/>
      <c r="Q113" s="100"/>
      <c r="R113" s="100"/>
      <c r="S113" s="100"/>
      <c r="T113" s="100"/>
      <c r="U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</row>
    <row r="114" spans="1:34" x14ac:dyDescent="0.2">
      <c r="A114" s="100"/>
      <c r="B114" s="100"/>
      <c r="D114" s="99"/>
      <c r="F114" s="100"/>
      <c r="G114" s="100"/>
      <c r="H114" s="100"/>
      <c r="I114" s="100"/>
      <c r="J114" s="100"/>
      <c r="K114" s="100"/>
      <c r="L114" s="100"/>
      <c r="M114" s="100"/>
      <c r="N114" s="100"/>
      <c r="O114" s="99"/>
      <c r="P114" s="100"/>
      <c r="Q114" s="100"/>
      <c r="R114" s="100"/>
      <c r="S114" s="100"/>
      <c r="T114" s="100"/>
      <c r="U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</row>
    <row r="115" spans="1:34" x14ac:dyDescent="0.2">
      <c r="A115" s="100"/>
      <c r="B115" s="100"/>
      <c r="D115" s="99"/>
      <c r="F115" s="100"/>
      <c r="G115" s="100"/>
      <c r="H115" s="100"/>
      <c r="I115" s="100"/>
      <c r="J115" s="100"/>
      <c r="K115" s="100"/>
      <c r="L115" s="100"/>
      <c r="M115" s="100"/>
      <c r="N115" s="100"/>
      <c r="O115" s="99"/>
      <c r="P115" s="100"/>
      <c r="Q115" s="100"/>
      <c r="R115" s="100"/>
      <c r="S115" s="100"/>
      <c r="T115" s="100"/>
      <c r="U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</row>
    <row r="116" spans="1:34" x14ac:dyDescent="0.2">
      <c r="A116" s="100"/>
      <c r="B116" s="100"/>
      <c r="D116" s="99"/>
      <c r="F116" s="100"/>
      <c r="G116" s="100"/>
      <c r="H116" s="100"/>
      <c r="I116" s="100"/>
      <c r="J116" s="100"/>
      <c r="K116" s="100"/>
      <c r="L116" s="100"/>
      <c r="M116" s="100"/>
      <c r="N116" s="100"/>
      <c r="O116" s="99"/>
      <c r="P116" s="100"/>
      <c r="Q116" s="100"/>
      <c r="R116" s="100"/>
      <c r="S116" s="100"/>
      <c r="T116" s="100"/>
      <c r="U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</row>
    <row r="117" spans="1:34" x14ac:dyDescent="0.2">
      <c r="A117" s="100"/>
      <c r="B117" s="100"/>
      <c r="D117" s="99"/>
      <c r="F117" s="100"/>
      <c r="G117" s="100"/>
      <c r="H117" s="100"/>
      <c r="I117" s="100"/>
      <c r="J117" s="100"/>
      <c r="K117" s="100"/>
      <c r="L117" s="100"/>
      <c r="M117" s="100"/>
      <c r="N117" s="100"/>
      <c r="O117" s="99"/>
      <c r="P117" s="100"/>
      <c r="Q117" s="100"/>
      <c r="R117" s="100"/>
      <c r="S117" s="100"/>
      <c r="T117" s="100"/>
      <c r="U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</row>
    <row r="118" spans="1:34" x14ac:dyDescent="0.2">
      <c r="A118" s="100"/>
      <c r="B118" s="100"/>
      <c r="D118" s="99"/>
      <c r="F118" s="100"/>
      <c r="G118" s="100"/>
      <c r="H118" s="100"/>
      <c r="I118" s="100"/>
      <c r="J118" s="100"/>
      <c r="K118" s="100"/>
      <c r="L118" s="100"/>
      <c r="M118" s="100"/>
      <c r="N118" s="100"/>
      <c r="O118" s="99"/>
      <c r="P118" s="100"/>
      <c r="Q118" s="100"/>
      <c r="R118" s="100"/>
      <c r="S118" s="100"/>
      <c r="T118" s="100"/>
      <c r="U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</row>
    <row r="119" spans="1:34" x14ac:dyDescent="0.2">
      <c r="A119" s="100"/>
      <c r="B119" s="100"/>
      <c r="D119" s="99"/>
      <c r="F119" s="100"/>
      <c r="G119" s="100"/>
      <c r="H119" s="100"/>
      <c r="I119" s="100"/>
      <c r="J119" s="100"/>
      <c r="K119" s="100"/>
      <c r="L119" s="100"/>
      <c r="M119" s="100"/>
      <c r="N119" s="100"/>
      <c r="O119" s="99"/>
      <c r="P119" s="100"/>
      <c r="Q119" s="100"/>
      <c r="R119" s="100"/>
      <c r="S119" s="100"/>
      <c r="T119" s="100"/>
      <c r="U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</row>
    <row r="120" spans="1:34" x14ac:dyDescent="0.2">
      <c r="A120" s="100"/>
      <c r="B120" s="100"/>
      <c r="D120" s="99"/>
      <c r="F120" s="100"/>
      <c r="G120" s="100"/>
      <c r="H120" s="100"/>
      <c r="I120" s="100"/>
      <c r="J120" s="100"/>
      <c r="K120" s="100"/>
      <c r="L120" s="100"/>
      <c r="M120" s="100"/>
      <c r="N120" s="100"/>
      <c r="O120" s="99"/>
      <c r="P120" s="100"/>
      <c r="Q120" s="100"/>
      <c r="R120" s="100"/>
      <c r="S120" s="100"/>
      <c r="T120" s="100"/>
      <c r="U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</row>
    <row r="121" spans="1:34" x14ac:dyDescent="0.2">
      <c r="A121" s="100"/>
      <c r="B121" s="100"/>
      <c r="D121" s="99"/>
      <c r="F121" s="100"/>
      <c r="G121" s="100"/>
      <c r="H121" s="100"/>
      <c r="I121" s="100"/>
      <c r="J121" s="100"/>
      <c r="K121" s="100"/>
      <c r="L121" s="100"/>
      <c r="M121" s="100"/>
      <c r="N121" s="100"/>
      <c r="O121" s="99"/>
      <c r="P121" s="100"/>
      <c r="Q121" s="100"/>
      <c r="R121" s="100"/>
      <c r="S121" s="100"/>
      <c r="T121" s="100"/>
      <c r="U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</row>
    <row r="122" spans="1:34" x14ac:dyDescent="0.2">
      <c r="A122" s="100"/>
      <c r="B122" s="100"/>
      <c r="D122" s="99"/>
      <c r="F122" s="100"/>
      <c r="G122" s="100"/>
      <c r="H122" s="100"/>
      <c r="I122" s="100"/>
      <c r="J122" s="100"/>
      <c r="K122" s="100"/>
      <c r="L122" s="100"/>
      <c r="M122" s="100"/>
      <c r="N122" s="100"/>
      <c r="O122" s="99"/>
      <c r="P122" s="100"/>
      <c r="Q122" s="100"/>
      <c r="R122" s="100"/>
      <c r="S122" s="100"/>
      <c r="T122" s="100"/>
      <c r="U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</row>
    <row r="123" spans="1:34" x14ac:dyDescent="0.2">
      <c r="A123" s="100"/>
      <c r="B123" s="100"/>
      <c r="D123" s="99"/>
      <c r="F123" s="100"/>
      <c r="G123" s="100"/>
      <c r="H123" s="100"/>
      <c r="I123" s="100"/>
      <c r="J123" s="100"/>
      <c r="K123" s="100"/>
      <c r="L123" s="100"/>
      <c r="M123" s="100"/>
      <c r="N123" s="100"/>
      <c r="O123" s="99"/>
      <c r="P123" s="100"/>
      <c r="Q123" s="100"/>
      <c r="R123" s="100"/>
      <c r="S123" s="100"/>
      <c r="T123" s="100"/>
      <c r="U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</row>
    <row r="124" spans="1:34" x14ac:dyDescent="0.2">
      <c r="A124" s="100"/>
      <c r="B124" s="100"/>
      <c r="D124" s="99"/>
      <c r="F124" s="100"/>
      <c r="G124" s="100"/>
      <c r="H124" s="100"/>
      <c r="I124" s="100"/>
      <c r="J124" s="100"/>
      <c r="K124" s="100"/>
      <c r="L124" s="100"/>
      <c r="M124" s="100"/>
      <c r="N124" s="100"/>
      <c r="O124" s="99"/>
      <c r="P124" s="100"/>
      <c r="Q124" s="100"/>
      <c r="R124" s="100"/>
      <c r="S124" s="100"/>
      <c r="T124" s="100"/>
      <c r="U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</row>
    <row r="125" spans="1:34" x14ac:dyDescent="0.2">
      <c r="A125" s="100"/>
      <c r="B125" s="100"/>
      <c r="D125" s="99"/>
      <c r="F125" s="100"/>
      <c r="G125" s="100"/>
      <c r="H125" s="100"/>
      <c r="I125" s="100"/>
      <c r="J125" s="100"/>
      <c r="K125" s="100"/>
      <c r="L125" s="100"/>
      <c r="M125" s="100"/>
      <c r="N125" s="100"/>
      <c r="O125" s="99"/>
      <c r="P125" s="100"/>
      <c r="Q125" s="100"/>
      <c r="R125" s="100"/>
      <c r="S125" s="100"/>
      <c r="T125" s="100"/>
      <c r="U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</row>
    <row r="126" spans="1:34" x14ac:dyDescent="0.2">
      <c r="A126" s="100"/>
      <c r="B126" s="100"/>
      <c r="D126" s="99"/>
      <c r="F126" s="100"/>
      <c r="G126" s="100"/>
      <c r="H126" s="100"/>
      <c r="I126" s="100"/>
      <c r="J126" s="100"/>
      <c r="K126" s="100"/>
      <c r="L126" s="100"/>
      <c r="M126" s="100"/>
      <c r="N126" s="100"/>
      <c r="O126" s="99"/>
      <c r="P126" s="100"/>
      <c r="Q126" s="100"/>
      <c r="R126" s="100"/>
      <c r="S126" s="100"/>
      <c r="T126" s="100"/>
      <c r="U126" s="100"/>
      <c r="W126" s="100"/>
      <c r="X126" s="100"/>
      <c r="Y126" s="100"/>
      <c r="Z126" s="100"/>
      <c r="AA126" s="100"/>
      <c r="AB126" s="100"/>
    </row>
    <row r="127" spans="1:34" x14ac:dyDescent="0.2">
      <c r="A127" s="100"/>
      <c r="B127" s="100"/>
      <c r="D127" s="99"/>
      <c r="F127" s="100"/>
      <c r="G127" s="100"/>
      <c r="H127" s="100"/>
      <c r="I127" s="100"/>
      <c r="J127" s="100"/>
      <c r="K127" s="100"/>
      <c r="L127" s="100"/>
      <c r="M127" s="100"/>
      <c r="N127" s="100"/>
      <c r="O127" s="99"/>
      <c r="P127" s="100"/>
      <c r="Q127" s="100"/>
      <c r="R127" s="100"/>
      <c r="S127" s="100"/>
      <c r="T127" s="100"/>
      <c r="U127" s="100"/>
      <c r="W127" s="100"/>
      <c r="X127" s="100"/>
      <c r="Y127" s="100"/>
      <c r="Z127" s="100"/>
      <c r="AA127" s="100"/>
      <c r="AB127" s="100"/>
    </row>
    <row r="128" spans="1:34" x14ac:dyDescent="0.2">
      <c r="A128" s="100"/>
      <c r="B128" s="100"/>
      <c r="D128" s="99"/>
      <c r="F128" s="100"/>
      <c r="G128" s="100"/>
      <c r="H128" s="100"/>
      <c r="I128" s="100"/>
      <c r="J128" s="100"/>
      <c r="K128" s="100"/>
      <c r="L128" s="100"/>
      <c r="M128" s="100"/>
      <c r="N128" s="100"/>
      <c r="O128" s="99"/>
      <c r="P128" s="100"/>
      <c r="Q128" s="100"/>
      <c r="R128" s="100"/>
      <c r="S128" s="100"/>
      <c r="T128" s="100"/>
      <c r="U128" s="100"/>
      <c r="W128" s="100"/>
      <c r="X128" s="100"/>
      <c r="Y128" s="100"/>
      <c r="Z128" s="100"/>
      <c r="AA128" s="100"/>
      <c r="AB128" s="100"/>
    </row>
    <row r="129" spans="1:28" x14ac:dyDescent="0.2">
      <c r="A129" s="100"/>
      <c r="B129" s="100"/>
      <c r="D129" s="99"/>
      <c r="F129" s="100"/>
      <c r="G129" s="100"/>
      <c r="H129" s="100"/>
      <c r="I129" s="100"/>
      <c r="J129" s="100"/>
      <c r="K129" s="100"/>
      <c r="L129" s="100"/>
      <c r="M129" s="100"/>
      <c r="N129" s="100"/>
      <c r="O129" s="99"/>
      <c r="P129" s="100"/>
      <c r="Q129" s="100"/>
      <c r="R129" s="100"/>
      <c r="S129" s="100"/>
      <c r="T129" s="100"/>
      <c r="U129" s="100"/>
      <c r="W129" s="100"/>
      <c r="X129" s="100"/>
      <c r="Y129" s="100"/>
      <c r="Z129" s="100"/>
      <c r="AA129" s="100"/>
      <c r="AB129" s="100"/>
    </row>
    <row r="130" spans="1:28" x14ac:dyDescent="0.2">
      <c r="A130" s="100"/>
      <c r="B130" s="100"/>
      <c r="D130" s="99"/>
      <c r="F130" s="100"/>
      <c r="G130" s="100"/>
      <c r="H130" s="100"/>
      <c r="I130" s="100"/>
      <c r="J130" s="100"/>
      <c r="K130" s="100"/>
      <c r="L130" s="100"/>
      <c r="M130" s="100"/>
      <c r="N130" s="100"/>
      <c r="O130" s="99"/>
      <c r="P130" s="100"/>
      <c r="Q130" s="100"/>
      <c r="R130" s="100"/>
      <c r="S130" s="100"/>
      <c r="T130" s="100"/>
      <c r="U130" s="100"/>
      <c r="W130" s="100"/>
      <c r="X130" s="100"/>
      <c r="Y130" s="100"/>
      <c r="Z130" s="100"/>
      <c r="AA130" s="100"/>
      <c r="AB130" s="100"/>
    </row>
    <row r="131" spans="1:28" x14ac:dyDescent="0.2">
      <c r="A131" s="100"/>
      <c r="B131" s="100"/>
      <c r="D131" s="99"/>
      <c r="F131" s="100"/>
      <c r="G131" s="100"/>
      <c r="H131" s="100"/>
      <c r="I131" s="100"/>
      <c r="J131" s="100"/>
      <c r="K131" s="100"/>
      <c r="L131" s="100"/>
      <c r="M131" s="100"/>
      <c r="N131" s="100"/>
      <c r="O131" s="99"/>
      <c r="P131" s="100"/>
      <c r="Q131" s="100"/>
      <c r="R131" s="100"/>
      <c r="S131" s="100"/>
      <c r="T131" s="100"/>
      <c r="U131" s="100"/>
      <c r="W131" s="100"/>
      <c r="X131" s="100"/>
      <c r="Y131" s="100"/>
      <c r="Z131" s="100"/>
      <c r="AA131" s="100"/>
      <c r="AB131" s="100"/>
    </row>
    <row r="132" spans="1:28" x14ac:dyDescent="0.2">
      <c r="A132" s="100"/>
      <c r="B132" s="100"/>
      <c r="D132" s="99"/>
      <c r="F132" s="100"/>
      <c r="G132" s="100"/>
      <c r="H132" s="100"/>
      <c r="I132" s="100"/>
      <c r="J132" s="100"/>
      <c r="K132" s="100"/>
      <c r="L132" s="100"/>
      <c r="M132" s="100"/>
      <c r="N132" s="100"/>
      <c r="O132" s="99"/>
      <c r="P132" s="100"/>
      <c r="Q132" s="100"/>
      <c r="R132" s="100"/>
      <c r="S132" s="100"/>
      <c r="T132" s="100"/>
      <c r="U132" s="100"/>
      <c r="W132" s="100"/>
      <c r="X132" s="100"/>
      <c r="Y132" s="100"/>
      <c r="Z132" s="100"/>
      <c r="AA132" s="100"/>
      <c r="AB132" s="100"/>
    </row>
    <row r="133" spans="1:28" x14ac:dyDescent="0.2">
      <c r="A133" s="100"/>
      <c r="B133" s="100"/>
      <c r="D133" s="99"/>
      <c r="F133" s="100"/>
      <c r="G133" s="100"/>
      <c r="H133" s="100"/>
      <c r="I133" s="100"/>
      <c r="J133" s="100"/>
      <c r="K133" s="100"/>
      <c r="L133" s="100"/>
      <c r="M133" s="100"/>
      <c r="N133" s="100"/>
      <c r="O133" s="99"/>
      <c r="P133" s="100"/>
      <c r="Q133" s="100"/>
      <c r="R133" s="100"/>
      <c r="S133" s="100"/>
      <c r="T133" s="100"/>
      <c r="U133" s="100"/>
      <c r="W133" s="100"/>
      <c r="X133" s="100"/>
      <c r="Y133" s="100"/>
      <c r="Z133" s="100"/>
      <c r="AA133" s="100"/>
      <c r="AB133" s="100"/>
    </row>
    <row r="134" spans="1:28" x14ac:dyDescent="0.2">
      <c r="A134" s="100"/>
      <c r="B134" s="100"/>
      <c r="D134" s="99"/>
      <c r="F134" s="100"/>
      <c r="G134" s="100"/>
      <c r="H134" s="100"/>
      <c r="I134" s="100"/>
      <c r="J134" s="100"/>
      <c r="K134" s="100"/>
      <c r="L134" s="100"/>
      <c r="M134" s="100"/>
      <c r="N134" s="100"/>
      <c r="O134" s="99"/>
      <c r="P134" s="100"/>
      <c r="Q134" s="100"/>
      <c r="R134" s="100"/>
      <c r="S134" s="100"/>
      <c r="T134" s="100"/>
      <c r="U134" s="100"/>
      <c r="W134" s="100"/>
      <c r="X134" s="100"/>
      <c r="Y134" s="100"/>
      <c r="Z134" s="100"/>
      <c r="AA134" s="100"/>
      <c r="AB134" s="100"/>
    </row>
    <row r="135" spans="1:28" x14ac:dyDescent="0.2">
      <c r="A135" s="100"/>
      <c r="B135" s="100"/>
      <c r="D135" s="99"/>
      <c r="F135" s="100"/>
      <c r="G135" s="100"/>
      <c r="H135" s="100"/>
      <c r="I135" s="100"/>
      <c r="J135" s="100"/>
      <c r="K135" s="100"/>
      <c r="L135" s="100"/>
      <c r="M135" s="100"/>
      <c r="N135" s="100"/>
      <c r="O135" s="99"/>
      <c r="P135" s="100"/>
      <c r="Q135" s="100"/>
      <c r="R135" s="100"/>
      <c r="S135" s="100"/>
      <c r="T135" s="100"/>
      <c r="U135" s="100"/>
      <c r="W135" s="100"/>
      <c r="X135" s="100"/>
      <c r="Y135" s="100"/>
      <c r="Z135" s="100"/>
      <c r="AA135" s="100"/>
      <c r="AB135" s="100"/>
    </row>
    <row r="136" spans="1:28" x14ac:dyDescent="0.2">
      <c r="A136" s="100"/>
      <c r="B136" s="100"/>
      <c r="D136" s="99"/>
      <c r="F136" s="100"/>
      <c r="G136" s="100"/>
      <c r="M136" s="100"/>
      <c r="N136" s="100"/>
      <c r="O136" s="99"/>
      <c r="P136" s="100"/>
      <c r="Q136" s="100"/>
      <c r="R136" s="100"/>
      <c r="S136" s="100"/>
      <c r="T136" s="100"/>
      <c r="U136" s="100"/>
      <c r="W136" s="100"/>
      <c r="X136" s="100"/>
      <c r="Y136" s="100"/>
      <c r="Z136" s="100"/>
      <c r="AA136" s="100"/>
      <c r="AB136" s="100"/>
    </row>
    <row r="137" spans="1:28" x14ac:dyDescent="0.2">
      <c r="A137" s="100"/>
    </row>
    <row r="138" spans="1:28" x14ac:dyDescent="0.2">
      <c r="A138" s="100"/>
    </row>
  </sheetData>
  <sheetProtection selectLockedCells="1"/>
  <mergeCells count="78">
    <mergeCell ref="B70:N70"/>
    <mergeCell ref="S70:W70"/>
    <mergeCell ref="S71:W71"/>
    <mergeCell ref="Q19:AB19"/>
    <mergeCell ref="A13:D13"/>
    <mergeCell ref="O13:S13"/>
    <mergeCell ref="B65:Q65"/>
    <mergeCell ref="S65:X65"/>
    <mergeCell ref="Q33:AB33"/>
    <mergeCell ref="A63:AB63"/>
    <mergeCell ref="Q35:AB35"/>
    <mergeCell ref="Q36:AB36"/>
    <mergeCell ref="Q37:AB37"/>
    <mergeCell ref="Q38:AB38"/>
    <mergeCell ref="Q40:AB40"/>
    <mergeCell ref="Q41:AB41"/>
    <mergeCell ref="A1:AB2"/>
    <mergeCell ref="A3:AB3"/>
    <mergeCell ref="A4:AB4"/>
    <mergeCell ref="A5:B5"/>
    <mergeCell ref="N5:Q5"/>
    <mergeCell ref="R5:T5"/>
    <mergeCell ref="U5:W5"/>
    <mergeCell ref="A7:F7"/>
    <mergeCell ref="O7:AB7"/>
    <mergeCell ref="Q20:AB20"/>
    <mergeCell ref="A8:D9"/>
    <mergeCell ref="F8:F9"/>
    <mergeCell ref="O8:S8"/>
    <mergeCell ref="O9:S10"/>
    <mergeCell ref="A10:D11"/>
    <mergeCell ref="F10:F11"/>
    <mergeCell ref="O11:S11"/>
    <mergeCell ref="A16:AB16"/>
    <mergeCell ref="A18:B18"/>
    <mergeCell ref="D18:F18"/>
    <mergeCell ref="O18:AB18"/>
    <mergeCell ref="W8:AB10"/>
    <mergeCell ref="A12:D12"/>
    <mergeCell ref="B69:N69"/>
    <mergeCell ref="O69:Q69"/>
    <mergeCell ref="S69:W69"/>
    <mergeCell ref="Q43:AB43"/>
    <mergeCell ref="Q44:AB44"/>
    <mergeCell ref="Q45:AB45"/>
    <mergeCell ref="Q56:X61"/>
    <mergeCell ref="Q49:AB49"/>
    <mergeCell ref="Q54:AB54"/>
    <mergeCell ref="Q55:AB55"/>
    <mergeCell ref="B67:N67"/>
    <mergeCell ref="O67:Q67"/>
    <mergeCell ref="S67:W67"/>
    <mergeCell ref="B68:N68"/>
    <mergeCell ref="O68:Q68"/>
    <mergeCell ref="S68:W68"/>
    <mergeCell ref="Q29:AB29"/>
    <mergeCell ref="Q30:AB30"/>
    <mergeCell ref="Q31:AB31"/>
    <mergeCell ref="Q42:AB42"/>
    <mergeCell ref="B66:N66"/>
    <mergeCell ref="O66:Q66"/>
    <mergeCell ref="S66:W66"/>
    <mergeCell ref="AD3:AH5"/>
    <mergeCell ref="P50:AA50"/>
    <mergeCell ref="P51:AA51"/>
    <mergeCell ref="P52:AA52"/>
    <mergeCell ref="P53:AA53"/>
    <mergeCell ref="O12:S12"/>
    <mergeCell ref="Q47:AB47"/>
    <mergeCell ref="Q48:AB48"/>
    <mergeCell ref="Q34:AB34"/>
    <mergeCell ref="Q21:AB21"/>
    <mergeCell ref="Q22:AB22"/>
    <mergeCell ref="Q23:AB23"/>
    <mergeCell ref="Q24:AB24"/>
    <mergeCell ref="Q26:AB26"/>
    <mergeCell ref="Q27:AB27"/>
    <mergeCell ref="Q28:AB28"/>
  </mergeCells>
  <conditionalFormatting sqref="N5:Q5">
    <cfRule type="expression" dxfId="33" priority="14" stopIfTrue="1">
      <formula>AND($F$5="jusqu'au :")</formula>
    </cfRule>
  </conditionalFormatting>
  <conditionalFormatting sqref="F48:F49 D48:D49 F42:F45 D42:D45 F27:F31 D27:D31 D34:D38 F34:F38">
    <cfRule type="cellIs" dxfId="32" priority="6" operator="notEqual">
      <formula>0.5</formula>
    </cfRule>
  </conditionalFormatting>
  <conditionalFormatting sqref="F41 D41">
    <cfRule type="cellIs" dxfId="31" priority="3" operator="notEqual">
      <formula>0.5</formula>
    </cfRule>
  </conditionalFormatting>
  <conditionalFormatting sqref="X71">
    <cfRule type="expression" dxfId="30" priority="4" stopIfTrue="1">
      <formula>AND($S$71="Heures IRP de délégation")</formula>
    </cfRule>
  </conditionalFormatting>
  <conditionalFormatting sqref="F21:F24 D21:D24">
    <cfRule type="cellIs" dxfId="29" priority="1" operator="notEqual">
      <formula>0.5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4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'EVP SOURCE'!$J$9:$J$10</xm:f>
          </x14:formula1>
          <xm:sqref>Y5 AA5</xm:sqref>
        </x14:dataValidation>
        <x14:dataValidation type="list" allowBlank="1" showInputMessage="1" showErrorMessage="1">
          <x14:formula1>
            <xm:f>'EVP SOURCE'!$J$6:$J$7</xm:f>
          </x14:formula1>
          <xm:sqref>U5:W5</xm:sqref>
        </x14:dataValidation>
        <x14:dataValidation type="list" allowBlank="1" showInputMessage="1" showErrorMessage="1">
          <x14:formula1>
            <xm:f>'EVP SOURCE'!$J$3:$J$4</xm:f>
          </x14:formula1>
          <xm:sqref>D5</xm:sqref>
        </x14:dataValidation>
        <x14:dataValidation type="list" showInputMessage="1" showErrorMessage="1">
          <x14:formula1>
            <xm:f>'EVP SOURCE'!$B$15:$B$18</xm:f>
          </x14:formula1>
          <xm:sqref>D27:D31 F27:F31 D34:D38 F20:F24 D42:D45 F42:F45 F55 D55 F48:F52 D48:D52 D20:D24 F34:F38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137"/>
  <sheetViews>
    <sheetView zoomScale="90" zoomScaleNormal="90" workbookViewId="0">
      <selection sqref="A1:XFD1048576"/>
    </sheetView>
  </sheetViews>
  <sheetFormatPr baseColWidth="10" defaultColWidth="11.42578125" defaultRowHeight="14.25" x14ac:dyDescent="0.2"/>
  <cols>
    <col min="1" max="1" width="16.140625" style="139" bestFit="1" customWidth="1"/>
    <col min="2" max="2" width="10.85546875" style="139" customWidth="1"/>
    <col min="3" max="3" width="1.42578125" style="100" customWidth="1"/>
    <col min="4" max="4" width="17.7109375" style="184" customWidth="1"/>
    <col min="5" max="5" width="1.140625" style="168" customWidth="1"/>
    <col min="6" max="6" width="17.7109375" style="139" customWidth="1"/>
    <col min="7" max="7" width="1.140625" style="139" customWidth="1"/>
    <col min="8" max="13" width="5.7109375" style="139" hidden="1" customWidth="1"/>
    <col min="14" max="14" width="1.140625" style="139" customWidth="1"/>
    <col min="15" max="15" width="11" style="184" customWidth="1"/>
    <col min="16" max="16" width="1.140625" style="139" customWidth="1"/>
    <col min="17" max="18" width="5.7109375" style="139" customWidth="1"/>
    <col min="19" max="19" width="9.7109375" style="139" customWidth="1"/>
    <col min="20" max="20" width="11.85546875" style="139" customWidth="1"/>
    <col min="21" max="21" width="10.140625" style="139" bestFit="1" customWidth="1"/>
    <col min="22" max="22" width="1.42578125" style="100" customWidth="1"/>
    <col min="23" max="23" width="9" style="139" bestFit="1" customWidth="1"/>
    <col min="24" max="27" width="10.7109375" style="139" customWidth="1"/>
    <col min="28" max="28" width="1.5703125" style="139" customWidth="1"/>
    <col min="29" max="29" width="1.140625" style="139" customWidth="1"/>
    <col min="30" max="32" width="11.42578125" style="139"/>
    <col min="33" max="33" width="13.5703125" style="139" customWidth="1"/>
    <col min="34" max="16384" width="11.42578125" style="139"/>
  </cols>
  <sheetData>
    <row r="1" spans="1:39" ht="15" customHeight="1" x14ac:dyDescent="0.2">
      <c r="A1" s="354" t="s">
        <v>31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</row>
    <row r="2" spans="1:39" ht="15" customHeight="1" thickBo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 ht="21.75" customHeight="1" x14ac:dyDescent="0.2">
      <c r="A3" s="355" t="str">
        <f>+'Période 1 - Paie Janvier'!A3:V3</f>
        <v>NOM + prénom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7"/>
      <c r="AC3" s="100"/>
      <c r="AD3" s="402"/>
      <c r="AE3" s="403"/>
      <c r="AF3" s="403"/>
      <c r="AG3" s="403"/>
      <c r="AH3" s="403"/>
      <c r="AI3" s="100"/>
      <c r="AJ3" s="100"/>
      <c r="AK3" s="100"/>
      <c r="AL3" s="100"/>
      <c r="AM3" s="100"/>
    </row>
    <row r="4" spans="1:39" ht="22.5" customHeight="1" thickBot="1" x14ac:dyDescent="0.25">
      <c r="A4" s="358" t="str">
        <f>+'Période 1 - Paie Janvier'!A4:V4</f>
        <v>STRUCTURE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60"/>
      <c r="AC4" s="100"/>
      <c r="AD4" s="403"/>
      <c r="AE4" s="403"/>
      <c r="AF4" s="403"/>
      <c r="AG4" s="403"/>
      <c r="AH4" s="403"/>
      <c r="AI4" s="100"/>
      <c r="AJ4" s="100"/>
      <c r="AK4" s="100"/>
      <c r="AL4" s="100"/>
      <c r="AM4" s="100"/>
    </row>
    <row r="5" spans="1:39" ht="37.5" customHeight="1" thickBot="1" x14ac:dyDescent="0.25">
      <c r="A5" s="361" t="s">
        <v>21</v>
      </c>
      <c r="B5" s="362"/>
      <c r="C5" s="140"/>
      <c r="D5" s="138" t="str">
        <f>'Période 2 - Paie Février'!D5</f>
        <v>CDI</v>
      </c>
      <c r="E5" s="140"/>
      <c r="F5" s="140" t="str">
        <f>'Période 2 - Paie Février'!F5</f>
        <v xml:space="preserve"> </v>
      </c>
      <c r="G5" s="140"/>
      <c r="H5" s="140"/>
      <c r="I5" s="140"/>
      <c r="J5" s="140"/>
      <c r="K5" s="140"/>
      <c r="L5" s="140"/>
      <c r="M5" s="140"/>
      <c r="N5" s="363"/>
      <c r="O5" s="363"/>
      <c r="P5" s="363"/>
      <c r="Q5" s="363"/>
      <c r="R5" s="362" t="s">
        <v>26</v>
      </c>
      <c r="S5" s="362"/>
      <c r="T5" s="362"/>
      <c r="U5" s="364" t="str">
        <f>'Période 2 - Paie Février'!U5:W5</f>
        <v>Temps_plein</v>
      </c>
      <c r="V5" s="364"/>
      <c r="W5" s="364"/>
      <c r="X5" s="141" t="s">
        <v>24</v>
      </c>
      <c r="Y5" s="138" t="str">
        <f>'Période 2 - Paie Février'!Y5</f>
        <v>Non</v>
      </c>
      <c r="Z5" s="141" t="s">
        <v>25</v>
      </c>
      <c r="AA5" s="101" t="str">
        <f>'Période 2 - Paie Février'!AA5</f>
        <v>Non</v>
      </c>
      <c r="AB5" s="142"/>
      <c r="AC5" s="100"/>
      <c r="AD5" s="403"/>
      <c r="AE5" s="403"/>
      <c r="AF5" s="403"/>
      <c r="AG5" s="403"/>
      <c r="AH5" s="403"/>
      <c r="AI5" s="100"/>
      <c r="AJ5" s="100"/>
      <c r="AK5" s="100"/>
      <c r="AL5" s="100"/>
      <c r="AM5" s="100"/>
    </row>
    <row r="6" spans="1:39" s="100" customFormat="1" ht="8.25" customHeight="1" thickBot="1" x14ac:dyDescent="0.25">
      <c r="A6" s="143"/>
      <c r="B6" s="143"/>
      <c r="C6" s="143"/>
      <c r="D6" s="144"/>
      <c r="E6" s="145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D6" s="185"/>
      <c r="AE6" s="185"/>
      <c r="AF6" s="185"/>
      <c r="AG6" s="185"/>
    </row>
    <row r="7" spans="1:39" ht="15" thickBot="1" x14ac:dyDescent="0.25">
      <c r="A7" s="349" t="s">
        <v>12</v>
      </c>
      <c r="B7" s="350"/>
      <c r="C7" s="350"/>
      <c r="D7" s="350"/>
      <c r="E7" s="351"/>
      <c r="F7" s="352"/>
      <c r="G7" s="147"/>
      <c r="H7" s="147"/>
      <c r="I7" s="147"/>
      <c r="J7" s="147"/>
      <c r="K7" s="147"/>
      <c r="L7" s="147"/>
      <c r="M7" s="147"/>
      <c r="N7" s="147"/>
      <c r="O7" s="349" t="s">
        <v>13</v>
      </c>
      <c r="P7" s="350"/>
      <c r="Q7" s="350"/>
      <c r="R7" s="350"/>
      <c r="S7" s="350"/>
      <c r="T7" s="350"/>
      <c r="U7" s="350"/>
      <c r="V7" s="350"/>
      <c r="W7" s="351"/>
      <c r="X7" s="351"/>
      <c r="Y7" s="351"/>
      <c r="Z7" s="351"/>
      <c r="AA7" s="351"/>
      <c r="AB7" s="353"/>
      <c r="AC7" s="100"/>
      <c r="AD7" s="185"/>
      <c r="AE7" s="185"/>
      <c r="AF7" s="185"/>
      <c r="AG7" s="185"/>
      <c r="AH7" s="100"/>
      <c r="AI7" s="100"/>
      <c r="AJ7" s="100"/>
      <c r="AK7" s="100"/>
      <c r="AL7" s="100"/>
      <c r="AM7" s="100"/>
    </row>
    <row r="8" spans="1:39" ht="30" customHeight="1" thickBot="1" x14ac:dyDescent="0.25">
      <c r="A8" s="377" t="s">
        <v>17</v>
      </c>
      <c r="B8" s="307"/>
      <c r="C8" s="307"/>
      <c r="D8" s="308"/>
      <c r="E8" s="148"/>
      <c r="F8" s="312">
        <v>218</v>
      </c>
      <c r="G8" s="149"/>
      <c r="H8" s="149"/>
      <c r="I8" s="149"/>
      <c r="J8" s="149"/>
      <c r="K8" s="149"/>
      <c r="L8" s="149"/>
      <c r="M8" s="149"/>
      <c r="N8" s="149"/>
      <c r="O8" s="323" t="str">
        <f>+'Période 2 - Paie Février'!O8:S8</f>
        <v>Nb jours repos FAJ pris
depuis 01.01.2024</v>
      </c>
      <c r="P8" s="324"/>
      <c r="Q8" s="324"/>
      <c r="R8" s="324"/>
      <c r="S8" s="325"/>
      <c r="T8" s="186">
        <f>SUM(K19:L58)+'Période 5 - Paie Mai'!T8</f>
        <v>0</v>
      </c>
      <c r="W8" s="326" t="s">
        <v>14</v>
      </c>
      <c r="X8" s="327"/>
      <c r="Y8" s="327"/>
      <c r="Z8" s="327"/>
      <c r="AA8" s="327"/>
      <c r="AB8" s="328"/>
      <c r="AC8" s="100"/>
      <c r="AD8" s="185"/>
      <c r="AE8" s="185"/>
      <c r="AF8" s="185"/>
      <c r="AG8" s="185"/>
      <c r="AH8" s="100"/>
      <c r="AI8" s="100"/>
      <c r="AJ8" s="100"/>
      <c r="AK8" s="100"/>
      <c r="AL8" s="100"/>
      <c r="AM8" s="100"/>
    </row>
    <row r="9" spans="1:39" ht="20.100000000000001" customHeight="1" thickBot="1" x14ac:dyDescent="0.25">
      <c r="A9" s="309"/>
      <c r="B9" s="310"/>
      <c r="C9" s="310"/>
      <c r="D9" s="311"/>
      <c r="E9" s="139"/>
      <c r="F9" s="313"/>
      <c r="G9" s="149"/>
      <c r="H9" s="149"/>
      <c r="I9" s="149"/>
      <c r="J9" s="149"/>
      <c r="K9" s="149"/>
      <c r="L9" s="149"/>
      <c r="M9" s="149"/>
      <c r="N9" s="149"/>
      <c r="O9" s="335" t="s">
        <v>18</v>
      </c>
      <c r="P9" s="336"/>
      <c r="Q9" s="336"/>
      <c r="R9" s="336"/>
      <c r="S9" s="336"/>
      <c r="T9" s="151" t="s">
        <v>19</v>
      </c>
      <c r="U9" s="102">
        <v>0</v>
      </c>
      <c r="W9" s="329"/>
      <c r="X9" s="330"/>
      <c r="Y9" s="330"/>
      <c r="Z9" s="330"/>
      <c r="AA9" s="330"/>
      <c r="AB9" s="331"/>
      <c r="AC9" s="100"/>
      <c r="AD9" s="185"/>
      <c r="AE9" s="185"/>
      <c r="AF9" s="185"/>
      <c r="AG9" s="185"/>
      <c r="AH9" s="100"/>
      <c r="AI9" s="100"/>
      <c r="AJ9" s="100"/>
      <c r="AK9" s="100"/>
      <c r="AL9" s="100"/>
      <c r="AM9" s="100"/>
    </row>
    <row r="10" spans="1:39" ht="20.100000000000001" customHeight="1" thickBot="1" x14ac:dyDescent="0.25">
      <c r="A10" s="306" t="str">
        <f>+'Période 5 - Paie Mai'!A10:D11</f>
        <v>Nb de jours ouvrés de repos FAJ
à prendre en 2024</v>
      </c>
      <c r="B10" s="307"/>
      <c r="C10" s="307"/>
      <c r="D10" s="308"/>
      <c r="E10" s="152"/>
      <c r="F10" s="312">
        <f>'Période 2 - Paie Février'!F10:F11</f>
        <v>9</v>
      </c>
      <c r="G10" s="149"/>
      <c r="H10" s="149"/>
      <c r="I10" s="149"/>
      <c r="J10" s="149"/>
      <c r="K10" s="149"/>
      <c r="L10" s="149"/>
      <c r="M10" s="149"/>
      <c r="N10" s="149"/>
      <c r="O10" s="337"/>
      <c r="P10" s="338"/>
      <c r="Q10" s="338"/>
      <c r="R10" s="338"/>
      <c r="S10" s="338"/>
      <c r="T10" s="151" t="s">
        <v>20</v>
      </c>
      <c r="U10" s="103">
        <f>'Période 5 - Paie Mai'!U9:U10+U9</f>
        <v>0</v>
      </c>
      <c r="W10" s="332"/>
      <c r="X10" s="333"/>
      <c r="Y10" s="333"/>
      <c r="Z10" s="333"/>
      <c r="AA10" s="333"/>
      <c r="AB10" s="334"/>
      <c r="AC10" s="100"/>
      <c r="AD10" s="185"/>
      <c r="AE10" s="185"/>
      <c r="AF10" s="185"/>
      <c r="AG10" s="185"/>
      <c r="AH10" s="100"/>
      <c r="AI10" s="100"/>
      <c r="AJ10" s="100"/>
      <c r="AK10" s="100"/>
      <c r="AL10" s="100"/>
      <c r="AM10" s="100"/>
    </row>
    <row r="11" spans="1:39" ht="37.5" customHeight="1" thickBot="1" x14ac:dyDescent="0.25">
      <c r="A11" s="394"/>
      <c r="B11" s="395"/>
      <c r="C11" s="395"/>
      <c r="D11" s="396"/>
      <c r="E11" s="152"/>
      <c r="F11" s="391"/>
      <c r="G11" s="149"/>
      <c r="H11" s="149"/>
      <c r="I11" s="149"/>
      <c r="J11" s="149"/>
      <c r="K11" s="149"/>
      <c r="L11" s="149"/>
      <c r="M11" s="149"/>
      <c r="N11" s="149"/>
      <c r="O11" s="368" t="str">
        <f>+'Période 5 - Paie Mai'!O11:S11</f>
        <v>Nb jours repos restant à prendre
avant le 31.12.2024</v>
      </c>
      <c r="P11" s="369"/>
      <c r="Q11" s="369"/>
      <c r="R11" s="369"/>
      <c r="S11" s="370"/>
      <c r="T11" s="187">
        <f>F10-T8-U9</f>
        <v>9</v>
      </c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00"/>
      <c r="AI11" s="100"/>
      <c r="AJ11" s="100"/>
      <c r="AK11" s="100"/>
      <c r="AL11" s="100"/>
      <c r="AM11" s="100"/>
    </row>
    <row r="12" spans="1:39" ht="21.75" customHeight="1" thickBot="1" x14ac:dyDescent="0.25">
      <c r="A12" s="365" t="s">
        <v>156</v>
      </c>
      <c r="B12" s="366"/>
      <c r="C12" s="366"/>
      <c r="D12" s="367"/>
      <c r="E12" s="152"/>
      <c r="F12" s="188">
        <f>+D59+F59</f>
        <v>19</v>
      </c>
      <c r="G12" s="154"/>
      <c r="H12" s="154"/>
      <c r="I12" s="154"/>
      <c r="J12" s="154"/>
      <c r="K12" s="154"/>
      <c r="L12" s="154"/>
      <c r="M12" s="154"/>
      <c r="N12" s="154"/>
      <c r="O12" s="368" t="str">
        <f>+'Période 5 - Paie Mai'!O12:S12</f>
        <v>JOURS TRAVAILLES 2024</v>
      </c>
      <c r="P12" s="369"/>
      <c r="Q12" s="369"/>
      <c r="R12" s="369"/>
      <c r="S12" s="370"/>
      <c r="T12" s="188">
        <f>+F12+'Période 5 - Paie Mai'!T12</f>
        <v>104</v>
      </c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00"/>
      <c r="AI12" s="100"/>
      <c r="AJ12" s="100"/>
      <c r="AK12" s="100"/>
      <c r="AL12" s="100"/>
      <c r="AM12" s="100"/>
    </row>
    <row r="13" spans="1:39" ht="23.25" customHeight="1" thickBot="1" x14ac:dyDescent="0.25">
      <c r="A13" s="365" t="s">
        <v>159</v>
      </c>
      <c r="B13" s="366"/>
      <c r="C13" s="366"/>
      <c r="D13" s="367"/>
      <c r="E13" s="152"/>
      <c r="F13" s="189">
        <f>+J59</f>
        <v>19</v>
      </c>
      <c r="G13" s="154"/>
      <c r="H13" s="154"/>
      <c r="I13" s="154"/>
      <c r="J13" s="154"/>
      <c r="K13" s="154"/>
      <c r="L13" s="154"/>
      <c r="M13" s="154"/>
      <c r="N13" s="154"/>
      <c r="O13" s="368" t="str">
        <f>+'Période 5 - Paie Mai'!O13:S13</f>
        <v>Cumul transport 2024</v>
      </c>
      <c r="P13" s="369"/>
      <c r="Q13" s="369"/>
      <c r="R13" s="369"/>
      <c r="S13" s="370"/>
      <c r="T13" s="189">
        <f>+F13+'Période 5 - Paie Mai'!T13</f>
        <v>104</v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00"/>
      <c r="AI13" s="100"/>
      <c r="AJ13" s="100"/>
      <c r="AK13" s="100"/>
      <c r="AL13" s="100"/>
      <c r="AM13" s="100"/>
    </row>
    <row r="14" spans="1:39" ht="12.75" hidden="1" customHeight="1" x14ac:dyDescent="0.2">
      <c r="A14" s="100"/>
      <c r="B14" s="100"/>
      <c r="D14" s="100"/>
      <c r="E14" s="154"/>
      <c r="F14" s="100"/>
      <c r="G14" s="154"/>
      <c r="H14" s="155"/>
      <c r="I14" s="155"/>
      <c r="J14" s="155"/>
      <c r="K14" s="155"/>
      <c r="L14" s="155"/>
      <c r="M14" s="154"/>
      <c r="N14" s="154"/>
      <c r="O14" s="99"/>
      <c r="P14" s="100"/>
      <c r="Q14" s="100"/>
      <c r="R14" s="100"/>
      <c r="S14" s="100"/>
      <c r="T14" s="100"/>
      <c r="U14" s="100"/>
      <c r="W14" s="100"/>
      <c r="X14" s="100"/>
      <c r="Y14" s="100"/>
      <c r="Z14" s="100"/>
      <c r="AA14" s="100"/>
      <c r="AB14" s="100"/>
      <c r="AC14" s="100"/>
      <c r="AD14" s="185"/>
      <c r="AE14" s="185"/>
      <c r="AF14" s="185"/>
      <c r="AG14" s="185"/>
      <c r="AH14" s="100"/>
      <c r="AI14" s="100"/>
      <c r="AJ14" s="100"/>
      <c r="AK14" s="100"/>
      <c r="AL14" s="100"/>
      <c r="AM14" s="100"/>
    </row>
    <row r="15" spans="1:39" s="100" customFormat="1" ht="6.75" customHeight="1" thickBot="1" x14ac:dyDescent="0.25">
      <c r="A15" s="191"/>
      <c r="B15" s="192"/>
      <c r="C15" s="192"/>
      <c r="D15" s="193"/>
      <c r="E15" s="193"/>
      <c r="F15" s="194"/>
      <c r="G15" s="155"/>
      <c r="H15" s="155"/>
      <c r="I15" s="155"/>
      <c r="J15" s="155"/>
      <c r="K15" s="155"/>
      <c r="L15" s="155"/>
      <c r="M15" s="155"/>
      <c r="N15" s="155"/>
      <c r="O15" s="99"/>
      <c r="AD15" s="185"/>
      <c r="AE15" s="185"/>
      <c r="AF15" s="185"/>
      <c r="AG15" s="185"/>
    </row>
    <row r="16" spans="1:39" ht="43.5" customHeight="1" thickBot="1" x14ac:dyDescent="0.25">
      <c r="A16" s="385" t="s">
        <v>180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/>
      <c r="AC16" s="100"/>
      <c r="AD16" s="185"/>
      <c r="AE16" s="185"/>
      <c r="AF16" s="185"/>
      <c r="AG16" s="185"/>
      <c r="AH16" s="100"/>
      <c r="AI16" s="100"/>
      <c r="AJ16" s="100"/>
      <c r="AK16" s="100"/>
      <c r="AL16" s="100"/>
      <c r="AM16" s="100"/>
    </row>
    <row r="17" spans="1:39" s="100" customFormat="1" ht="7.5" customHeight="1" thickBot="1" x14ac:dyDescent="0.25">
      <c r="C17" s="156"/>
      <c r="D17" s="157"/>
      <c r="E17" s="158"/>
      <c r="F17" s="159"/>
      <c r="G17" s="159"/>
      <c r="H17" s="154" t="s">
        <v>162</v>
      </c>
      <c r="I17" s="154" t="s">
        <v>162</v>
      </c>
      <c r="J17" s="154" t="s">
        <v>163</v>
      </c>
      <c r="K17" s="154" t="s">
        <v>36</v>
      </c>
      <c r="L17" s="154" t="s">
        <v>36</v>
      </c>
      <c r="M17" s="159"/>
      <c r="N17" s="159"/>
      <c r="O17" s="99"/>
      <c r="AD17" s="185"/>
      <c r="AE17" s="185"/>
      <c r="AF17" s="185"/>
      <c r="AG17" s="185"/>
    </row>
    <row r="18" spans="1:39" ht="26.25" customHeight="1" thickBot="1" x14ac:dyDescent="0.25">
      <c r="A18" s="343" t="s">
        <v>6</v>
      </c>
      <c r="B18" s="344"/>
      <c r="D18" s="343" t="s">
        <v>11</v>
      </c>
      <c r="E18" s="345"/>
      <c r="F18" s="344"/>
      <c r="G18" s="154"/>
      <c r="H18" s="154"/>
      <c r="I18" s="154"/>
      <c r="J18" s="154"/>
      <c r="K18" s="154"/>
      <c r="L18" s="154"/>
      <c r="M18" s="154"/>
      <c r="N18" s="154"/>
      <c r="O18" s="346" t="s">
        <v>8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8"/>
      <c r="AC18" s="100"/>
      <c r="AD18" s="185"/>
      <c r="AE18" s="185"/>
      <c r="AF18" s="185"/>
      <c r="AG18" s="185"/>
      <c r="AH18" s="100"/>
      <c r="AI18" s="100"/>
      <c r="AJ18" s="100"/>
      <c r="AK18" s="100"/>
      <c r="AL18" s="100"/>
      <c r="AM18" s="100"/>
    </row>
    <row r="19" spans="1:39" s="154" customFormat="1" ht="26.25" customHeight="1" thickBot="1" x14ac:dyDescent="0.25">
      <c r="A19" s="160"/>
      <c r="B19" s="160"/>
      <c r="D19" s="96" t="s">
        <v>7</v>
      </c>
      <c r="E19" s="98"/>
      <c r="F19" s="96" t="s">
        <v>5</v>
      </c>
      <c r="H19" s="154">
        <f>IF(D19=0.5,0.5,0)</f>
        <v>0</v>
      </c>
      <c r="I19" s="154">
        <f>IF(F19=0.5,0.5,0)</f>
        <v>0</v>
      </c>
      <c r="J19" s="154">
        <f>IF(I19+H19&gt;0,1,0)</f>
        <v>0</v>
      </c>
      <c r="K19" s="154">
        <f>IF(D19="FAJ",0.5,0)</f>
        <v>0</v>
      </c>
      <c r="L19" s="154">
        <f>IF(F19="FAJ",0.5,0)</f>
        <v>0</v>
      </c>
      <c r="O19" s="97" t="s">
        <v>15</v>
      </c>
      <c r="P19" s="98"/>
      <c r="Q19" s="300" t="s">
        <v>16</v>
      </c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2"/>
      <c r="AD19" s="185"/>
      <c r="AE19" s="185"/>
      <c r="AF19" s="185"/>
      <c r="AG19" s="185"/>
    </row>
    <row r="20" spans="1:39" ht="15" customHeight="1" x14ac:dyDescent="0.2">
      <c r="A20" s="163"/>
      <c r="B20" s="164"/>
      <c r="D20" s="71"/>
      <c r="E20" s="107"/>
      <c r="F20" s="72"/>
      <c r="G20" s="154"/>
      <c r="H20" s="154">
        <f t="shared" ref="H20:H51" si="0">IF(D20=0.5,0.5,0)</f>
        <v>0</v>
      </c>
      <c r="I20" s="154">
        <f t="shared" ref="I20:I51" si="1">IF(F20=0.5,0.5,0)</f>
        <v>0</v>
      </c>
      <c r="J20" s="154">
        <f t="shared" ref="J20:J51" si="2">IF(I20+H20&gt;0,1,0)</f>
        <v>0</v>
      </c>
      <c r="K20" s="154">
        <f t="shared" ref="K20:K51" si="3">IF(D20="FAJ",0.5,0)</f>
        <v>0</v>
      </c>
      <c r="L20" s="154">
        <f t="shared" ref="L20:L51" si="4">IF(F20="FAJ",0.5,0)</f>
        <v>0</v>
      </c>
      <c r="M20" s="154"/>
      <c r="O20" s="76"/>
      <c r="P20" s="6"/>
      <c r="Q20" s="404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6"/>
      <c r="AC20" s="100"/>
      <c r="AD20" s="185"/>
      <c r="AE20" s="185"/>
      <c r="AF20" s="185"/>
      <c r="AG20" s="185"/>
      <c r="AH20" s="100"/>
      <c r="AI20" s="100"/>
      <c r="AJ20" s="100"/>
      <c r="AK20" s="100"/>
      <c r="AL20" s="100"/>
      <c r="AM20" s="100"/>
    </row>
    <row r="21" spans="1:39" ht="15" customHeight="1" thickBot="1" x14ac:dyDescent="0.25">
      <c r="A21" s="163"/>
      <c r="B21" s="164"/>
      <c r="D21" s="71"/>
      <c r="E21" s="6"/>
      <c r="F21" s="72"/>
      <c r="G21" s="154"/>
      <c r="H21" s="154">
        <f t="shared" si="0"/>
        <v>0</v>
      </c>
      <c r="I21" s="154">
        <f t="shared" si="1"/>
        <v>0</v>
      </c>
      <c r="J21" s="154">
        <f t="shared" si="2"/>
        <v>0</v>
      </c>
      <c r="K21" s="154">
        <f t="shared" si="3"/>
        <v>0</v>
      </c>
      <c r="L21" s="154">
        <f t="shared" si="4"/>
        <v>0</v>
      </c>
      <c r="M21" s="154"/>
      <c r="O21" s="73"/>
      <c r="P21" s="6"/>
      <c r="Q21" s="374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6"/>
      <c r="AC21" s="100"/>
      <c r="AD21" s="185"/>
      <c r="AE21" s="185"/>
      <c r="AF21" s="185"/>
      <c r="AG21" s="185"/>
      <c r="AH21" s="100"/>
      <c r="AI21" s="100"/>
      <c r="AJ21" s="100"/>
      <c r="AK21" s="100"/>
      <c r="AL21" s="100"/>
      <c r="AM21" s="100"/>
    </row>
    <row r="22" spans="1:39" ht="15" customHeight="1" x14ac:dyDescent="0.2">
      <c r="A22" s="163" t="s">
        <v>2</v>
      </c>
      <c r="B22" s="164">
        <v>45413</v>
      </c>
      <c r="D22" s="105"/>
      <c r="E22" s="107"/>
      <c r="F22" s="106"/>
      <c r="G22" s="154"/>
      <c r="H22" s="154">
        <f t="shared" si="0"/>
        <v>0</v>
      </c>
      <c r="I22" s="154">
        <f t="shared" si="1"/>
        <v>0</v>
      </c>
      <c r="J22" s="154">
        <f t="shared" si="2"/>
        <v>0</v>
      </c>
      <c r="K22" s="154">
        <f t="shared" si="3"/>
        <v>0</v>
      </c>
      <c r="L22" s="154">
        <f t="shared" si="4"/>
        <v>0</v>
      </c>
      <c r="M22" s="154"/>
      <c r="O22" s="7"/>
      <c r="P22" s="6"/>
      <c r="Q22" s="429" t="s">
        <v>157</v>
      </c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1"/>
      <c r="AC22" s="100"/>
      <c r="AD22" s="185"/>
      <c r="AE22" s="185"/>
      <c r="AF22" s="185"/>
      <c r="AG22" s="185"/>
      <c r="AH22" s="100"/>
      <c r="AI22" s="100"/>
      <c r="AJ22" s="100"/>
      <c r="AK22" s="100"/>
      <c r="AL22" s="100"/>
      <c r="AM22" s="100"/>
    </row>
    <row r="23" spans="1:39" ht="15" customHeight="1" x14ac:dyDescent="0.2">
      <c r="A23" s="163" t="s">
        <v>3</v>
      </c>
      <c r="B23" s="164">
        <f>B22+1</f>
        <v>45414</v>
      </c>
      <c r="D23" s="86">
        <v>0.5</v>
      </c>
      <c r="E23" s="6"/>
      <c r="F23" s="86">
        <v>0.5</v>
      </c>
      <c r="G23" s="154"/>
      <c r="H23" s="154">
        <f t="shared" si="0"/>
        <v>0.5</v>
      </c>
      <c r="I23" s="154">
        <f t="shared" si="1"/>
        <v>0.5</v>
      </c>
      <c r="J23" s="154">
        <f t="shared" si="2"/>
        <v>1</v>
      </c>
      <c r="K23" s="154">
        <f t="shared" si="3"/>
        <v>0</v>
      </c>
      <c r="L23" s="154">
        <f t="shared" si="4"/>
        <v>0</v>
      </c>
      <c r="M23" s="154"/>
      <c r="O23" s="8"/>
      <c r="P23" s="6"/>
      <c r="Q23" s="284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6"/>
      <c r="AC23" s="100"/>
      <c r="AD23" s="185"/>
      <c r="AE23" s="185"/>
      <c r="AF23" s="185"/>
      <c r="AG23" s="185"/>
      <c r="AH23" s="100"/>
      <c r="AI23" s="100"/>
      <c r="AJ23" s="100"/>
      <c r="AK23" s="100"/>
      <c r="AL23" s="100"/>
      <c r="AM23" s="100"/>
    </row>
    <row r="24" spans="1:39" ht="15" customHeight="1" thickBot="1" x14ac:dyDescent="0.25">
      <c r="A24" s="165" t="s">
        <v>4</v>
      </c>
      <c r="B24" s="166">
        <f>B23+1</f>
        <v>45415</v>
      </c>
      <c r="D24" s="86">
        <v>0.5</v>
      </c>
      <c r="E24" s="6"/>
      <c r="F24" s="86">
        <v>0.5</v>
      </c>
      <c r="G24" s="154"/>
      <c r="H24" s="154">
        <f t="shared" si="0"/>
        <v>0.5</v>
      </c>
      <c r="I24" s="154">
        <f t="shared" si="1"/>
        <v>0.5</v>
      </c>
      <c r="J24" s="154">
        <f t="shared" si="2"/>
        <v>1</v>
      </c>
      <c r="K24" s="154">
        <f t="shared" si="3"/>
        <v>0</v>
      </c>
      <c r="L24" s="154">
        <f t="shared" si="4"/>
        <v>0</v>
      </c>
      <c r="M24" s="154"/>
      <c r="O24" s="9"/>
      <c r="P24" s="6"/>
      <c r="Q24" s="287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9"/>
      <c r="AC24" s="100"/>
      <c r="AD24" s="185"/>
      <c r="AE24" s="185"/>
      <c r="AF24" s="185"/>
      <c r="AG24" s="185"/>
      <c r="AH24" s="100"/>
      <c r="AI24" s="100"/>
      <c r="AJ24" s="100"/>
      <c r="AK24" s="100"/>
      <c r="AL24" s="100"/>
      <c r="AM24" s="100"/>
    </row>
    <row r="25" spans="1:39" s="100" customFormat="1" ht="15" thickBot="1" x14ac:dyDescent="0.25">
      <c r="A25" s="197" t="s">
        <v>169</v>
      </c>
      <c r="B25" s="198">
        <f>+B24+1</f>
        <v>45416</v>
      </c>
      <c r="C25" s="199"/>
      <c r="D25" s="113"/>
      <c r="E25" s="113"/>
      <c r="F25" s="114"/>
      <c r="G25" s="154"/>
      <c r="H25" s="154">
        <f t="shared" si="0"/>
        <v>0</v>
      </c>
      <c r="I25" s="154">
        <f t="shared" si="1"/>
        <v>0</v>
      </c>
      <c r="J25" s="154">
        <f t="shared" si="2"/>
        <v>0</v>
      </c>
      <c r="K25" s="154">
        <f t="shared" si="3"/>
        <v>0</v>
      </c>
      <c r="L25" s="154">
        <f t="shared" si="4"/>
        <v>0</v>
      </c>
      <c r="M25" s="154"/>
      <c r="O25" s="99"/>
      <c r="AD25" s="185"/>
      <c r="AE25" s="185"/>
      <c r="AF25" s="185"/>
      <c r="AG25" s="185"/>
    </row>
    <row r="26" spans="1:39" s="154" customFormat="1" ht="26.25" customHeight="1" thickBot="1" x14ac:dyDescent="0.25">
      <c r="A26" s="160"/>
      <c r="B26" s="160"/>
      <c r="D26" s="96" t="s">
        <v>7</v>
      </c>
      <c r="E26" s="98"/>
      <c r="F26" s="96" t="s">
        <v>5</v>
      </c>
      <c r="H26" s="154">
        <f t="shared" si="0"/>
        <v>0</v>
      </c>
      <c r="I26" s="154">
        <f t="shared" si="1"/>
        <v>0</v>
      </c>
      <c r="J26" s="154">
        <f t="shared" si="2"/>
        <v>0</v>
      </c>
      <c r="K26" s="154">
        <f t="shared" si="3"/>
        <v>0</v>
      </c>
      <c r="L26" s="154">
        <f t="shared" si="4"/>
        <v>0</v>
      </c>
      <c r="O26" s="97" t="s">
        <v>15</v>
      </c>
      <c r="P26" s="98"/>
      <c r="Q26" s="300" t="s">
        <v>16</v>
      </c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D26" s="185"/>
      <c r="AE26" s="185"/>
      <c r="AF26" s="185"/>
      <c r="AG26" s="185"/>
    </row>
    <row r="27" spans="1:39" ht="15" customHeight="1" x14ac:dyDescent="0.2">
      <c r="A27" s="161" t="s">
        <v>0</v>
      </c>
      <c r="B27" s="162">
        <f>B24+3</f>
        <v>45418</v>
      </c>
      <c r="D27" s="86">
        <v>0.5</v>
      </c>
      <c r="E27" s="6"/>
      <c r="F27" s="86">
        <v>0.5</v>
      </c>
      <c r="G27" s="154"/>
      <c r="H27" s="154">
        <f t="shared" si="0"/>
        <v>0.5</v>
      </c>
      <c r="I27" s="154">
        <f t="shared" si="1"/>
        <v>0.5</v>
      </c>
      <c r="J27" s="154">
        <f t="shared" si="2"/>
        <v>1</v>
      </c>
      <c r="K27" s="154">
        <f t="shared" si="3"/>
        <v>0</v>
      </c>
      <c r="L27" s="154">
        <f t="shared" si="4"/>
        <v>0</v>
      </c>
      <c r="M27" s="154"/>
      <c r="O27" s="7"/>
      <c r="P27" s="6"/>
      <c r="Q27" s="284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6"/>
      <c r="AC27" s="100"/>
      <c r="AD27" s="185"/>
      <c r="AE27" s="185"/>
      <c r="AF27" s="185"/>
      <c r="AG27" s="185"/>
      <c r="AH27" s="100"/>
      <c r="AI27" s="100"/>
      <c r="AJ27" s="100"/>
      <c r="AK27" s="100"/>
      <c r="AL27" s="100"/>
      <c r="AM27" s="100"/>
    </row>
    <row r="28" spans="1:39" ht="15" customHeight="1" x14ac:dyDescent="0.2">
      <c r="A28" s="163" t="s">
        <v>1</v>
      </c>
      <c r="B28" s="164">
        <f>B27+1</f>
        <v>45419</v>
      </c>
      <c r="D28" s="86">
        <v>0.5</v>
      </c>
      <c r="E28" s="6"/>
      <c r="F28" s="86">
        <v>0.5</v>
      </c>
      <c r="G28" s="154"/>
      <c r="H28" s="154">
        <f t="shared" si="0"/>
        <v>0.5</v>
      </c>
      <c r="I28" s="154">
        <f t="shared" si="1"/>
        <v>0.5</v>
      </c>
      <c r="J28" s="154">
        <f t="shared" si="2"/>
        <v>1</v>
      </c>
      <c r="K28" s="154">
        <f t="shared" si="3"/>
        <v>0</v>
      </c>
      <c r="L28" s="154">
        <f t="shared" si="4"/>
        <v>0</v>
      </c>
      <c r="M28" s="154"/>
      <c r="O28" s="8"/>
      <c r="P28" s="6"/>
      <c r="Q28" s="284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6"/>
      <c r="AC28" s="100"/>
      <c r="AD28" s="185"/>
      <c r="AE28" s="185"/>
      <c r="AF28" s="185"/>
      <c r="AG28" s="185"/>
      <c r="AH28" s="100"/>
      <c r="AI28" s="100"/>
      <c r="AJ28" s="100"/>
      <c r="AK28" s="100"/>
      <c r="AL28" s="100"/>
      <c r="AM28" s="100"/>
    </row>
    <row r="29" spans="1:39" ht="15" customHeight="1" x14ac:dyDescent="0.2">
      <c r="A29" s="163" t="s">
        <v>2</v>
      </c>
      <c r="B29" s="164">
        <f>B28+1</f>
        <v>45420</v>
      </c>
      <c r="D29" s="105"/>
      <c r="E29" s="107"/>
      <c r="F29" s="106"/>
      <c r="G29" s="154"/>
      <c r="H29" s="154">
        <f t="shared" ref="H29:H30" si="5">IF(D29=0.5,0.5,0)</f>
        <v>0</v>
      </c>
      <c r="I29" s="154">
        <f t="shared" ref="I29:I30" si="6">IF(F29=0.5,0.5,0)</f>
        <v>0</v>
      </c>
      <c r="J29" s="154">
        <f t="shared" ref="J29:J30" si="7">IF(I29+H29&gt;0,1,0)</f>
        <v>0</v>
      </c>
      <c r="K29" s="154">
        <f t="shared" ref="K29:K30" si="8">IF(D29="FAJ",0.5,0)</f>
        <v>0</v>
      </c>
      <c r="L29" s="154">
        <f t="shared" ref="L29:L30" si="9">IF(F29="FAJ",0.5,0)</f>
        <v>0</v>
      </c>
      <c r="M29" s="154"/>
      <c r="O29" s="8"/>
      <c r="P29" s="6"/>
      <c r="Q29" s="432" t="s">
        <v>157</v>
      </c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4"/>
      <c r="AC29" s="100"/>
      <c r="AD29" s="185"/>
      <c r="AE29" s="185"/>
      <c r="AF29" s="185"/>
      <c r="AG29" s="185"/>
      <c r="AH29" s="100"/>
      <c r="AI29" s="100"/>
      <c r="AJ29" s="100"/>
      <c r="AK29" s="100"/>
      <c r="AL29" s="100"/>
      <c r="AM29" s="100"/>
    </row>
    <row r="30" spans="1:39" ht="15" customHeight="1" x14ac:dyDescent="0.2">
      <c r="A30" s="163" t="s">
        <v>3</v>
      </c>
      <c r="B30" s="164">
        <f>B29+1</f>
        <v>45421</v>
      </c>
      <c r="D30" s="105"/>
      <c r="E30" s="107"/>
      <c r="F30" s="106"/>
      <c r="G30" s="154"/>
      <c r="H30" s="154">
        <f t="shared" si="5"/>
        <v>0</v>
      </c>
      <c r="I30" s="154">
        <f t="shared" si="6"/>
        <v>0</v>
      </c>
      <c r="J30" s="154">
        <f t="shared" si="7"/>
        <v>0</v>
      </c>
      <c r="K30" s="154">
        <f t="shared" si="8"/>
        <v>0</v>
      </c>
      <c r="L30" s="154">
        <f t="shared" si="9"/>
        <v>0</v>
      </c>
      <c r="M30" s="154"/>
      <c r="O30" s="8"/>
      <c r="P30" s="6"/>
      <c r="Q30" s="432" t="s">
        <v>157</v>
      </c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4"/>
      <c r="AC30" s="100"/>
      <c r="AD30" s="185"/>
      <c r="AE30" s="185"/>
      <c r="AF30" s="185"/>
      <c r="AG30" s="185"/>
      <c r="AH30" s="100"/>
      <c r="AI30" s="100"/>
      <c r="AJ30" s="100"/>
      <c r="AK30" s="100"/>
      <c r="AL30" s="100"/>
      <c r="AM30" s="100"/>
    </row>
    <row r="31" spans="1:39" ht="15" customHeight="1" thickBot="1" x14ac:dyDescent="0.25">
      <c r="A31" s="165" t="s">
        <v>4</v>
      </c>
      <c r="B31" s="166">
        <f>B30+1</f>
        <v>45422</v>
      </c>
      <c r="D31" s="86">
        <v>0.5</v>
      </c>
      <c r="E31" s="6"/>
      <c r="F31" s="86">
        <v>0.5</v>
      </c>
      <c r="G31" s="154"/>
      <c r="H31" s="154">
        <f t="shared" si="0"/>
        <v>0.5</v>
      </c>
      <c r="I31" s="154">
        <f t="shared" si="1"/>
        <v>0.5</v>
      </c>
      <c r="J31" s="154">
        <f t="shared" si="2"/>
        <v>1</v>
      </c>
      <c r="K31" s="154">
        <f t="shared" si="3"/>
        <v>0</v>
      </c>
      <c r="L31" s="154">
        <f t="shared" si="4"/>
        <v>0</v>
      </c>
      <c r="M31" s="154"/>
      <c r="O31" s="9"/>
      <c r="P31" s="6"/>
      <c r="Q31" s="287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9"/>
      <c r="AC31" s="100"/>
      <c r="AD31" s="185"/>
      <c r="AE31" s="185"/>
      <c r="AF31" s="185"/>
      <c r="AG31" s="185"/>
      <c r="AH31" s="100"/>
      <c r="AI31" s="100"/>
      <c r="AJ31" s="100"/>
      <c r="AK31" s="100"/>
      <c r="AL31" s="100"/>
      <c r="AM31" s="100"/>
    </row>
    <row r="32" spans="1:39" s="100" customFormat="1" ht="15.75" customHeight="1" thickBot="1" x14ac:dyDescent="0.25">
      <c r="A32" s="197" t="s">
        <v>169</v>
      </c>
      <c r="B32" s="198">
        <f>+B31+1</f>
        <v>45423</v>
      </c>
      <c r="C32" s="199"/>
      <c r="D32" s="113"/>
      <c r="E32" s="113"/>
      <c r="F32" s="114"/>
      <c r="G32" s="154"/>
      <c r="H32" s="154">
        <f t="shared" si="0"/>
        <v>0</v>
      </c>
      <c r="I32" s="154">
        <f t="shared" si="1"/>
        <v>0</v>
      </c>
      <c r="J32" s="154">
        <f t="shared" si="2"/>
        <v>0</v>
      </c>
      <c r="K32" s="154">
        <f t="shared" si="3"/>
        <v>0</v>
      </c>
      <c r="L32" s="154">
        <f t="shared" si="4"/>
        <v>0</v>
      </c>
      <c r="M32" s="154"/>
      <c r="O32" s="99"/>
    </row>
    <row r="33" spans="1:39" s="154" customFormat="1" ht="26.25" customHeight="1" thickBot="1" x14ac:dyDescent="0.25">
      <c r="A33" s="160"/>
      <c r="B33" s="160"/>
      <c r="D33" s="96" t="s">
        <v>7</v>
      </c>
      <c r="E33" s="98"/>
      <c r="F33" s="96" t="s">
        <v>5</v>
      </c>
      <c r="H33" s="154">
        <f t="shared" si="0"/>
        <v>0</v>
      </c>
      <c r="I33" s="154">
        <f t="shared" si="1"/>
        <v>0</v>
      </c>
      <c r="J33" s="154">
        <f t="shared" si="2"/>
        <v>0</v>
      </c>
      <c r="K33" s="154">
        <f t="shared" si="3"/>
        <v>0</v>
      </c>
      <c r="L33" s="154">
        <f t="shared" si="4"/>
        <v>0</v>
      </c>
      <c r="O33" s="97" t="s">
        <v>15</v>
      </c>
      <c r="P33" s="98"/>
      <c r="Q33" s="300" t="s">
        <v>16</v>
      </c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2"/>
    </row>
    <row r="34" spans="1:39" ht="15" customHeight="1" x14ac:dyDescent="0.2">
      <c r="A34" s="161" t="s">
        <v>0</v>
      </c>
      <c r="B34" s="162">
        <f>B31+3</f>
        <v>45425</v>
      </c>
      <c r="D34" s="86">
        <v>0.5</v>
      </c>
      <c r="E34" s="6"/>
      <c r="F34" s="86">
        <v>0.5</v>
      </c>
      <c r="G34" s="154"/>
      <c r="H34" s="154">
        <f t="shared" si="0"/>
        <v>0.5</v>
      </c>
      <c r="I34" s="154">
        <f t="shared" si="1"/>
        <v>0.5</v>
      </c>
      <c r="J34" s="154">
        <f t="shared" si="2"/>
        <v>1</v>
      </c>
      <c r="K34" s="154">
        <f t="shared" si="3"/>
        <v>0</v>
      </c>
      <c r="L34" s="154">
        <f t="shared" si="4"/>
        <v>0</v>
      </c>
      <c r="M34" s="154"/>
      <c r="O34" s="7"/>
      <c r="P34" s="6"/>
      <c r="Q34" s="303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5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spans="1:39" ht="15" customHeight="1" x14ac:dyDescent="0.2">
      <c r="A35" s="163" t="s">
        <v>1</v>
      </c>
      <c r="B35" s="164">
        <f>B34+1</f>
        <v>45426</v>
      </c>
      <c r="D35" s="86">
        <v>0.5</v>
      </c>
      <c r="E35" s="6"/>
      <c r="F35" s="86">
        <v>0.5</v>
      </c>
      <c r="G35" s="154"/>
      <c r="H35" s="154">
        <f t="shared" si="0"/>
        <v>0.5</v>
      </c>
      <c r="I35" s="154">
        <f t="shared" si="1"/>
        <v>0.5</v>
      </c>
      <c r="J35" s="154">
        <f t="shared" si="2"/>
        <v>1</v>
      </c>
      <c r="K35" s="154">
        <f t="shared" si="3"/>
        <v>0</v>
      </c>
      <c r="L35" s="154">
        <f t="shared" si="4"/>
        <v>0</v>
      </c>
      <c r="M35" s="154"/>
      <c r="O35" s="8"/>
      <c r="P35" s="6"/>
      <c r="Q35" s="284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6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spans="1:39" ht="15" customHeight="1" x14ac:dyDescent="0.2">
      <c r="A36" s="163" t="s">
        <v>2</v>
      </c>
      <c r="B36" s="164">
        <f>B35+1</f>
        <v>45427</v>
      </c>
      <c r="D36" s="86">
        <v>0.5</v>
      </c>
      <c r="E36" s="6"/>
      <c r="F36" s="86">
        <v>0.5</v>
      </c>
      <c r="G36" s="154"/>
      <c r="H36" s="154">
        <f t="shared" si="0"/>
        <v>0.5</v>
      </c>
      <c r="I36" s="154">
        <f t="shared" si="1"/>
        <v>0.5</v>
      </c>
      <c r="J36" s="154">
        <f t="shared" si="2"/>
        <v>1</v>
      </c>
      <c r="K36" s="154">
        <f t="shared" si="3"/>
        <v>0</v>
      </c>
      <c r="L36" s="154">
        <f t="shared" si="4"/>
        <v>0</v>
      </c>
      <c r="M36" s="154"/>
      <c r="O36" s="8"/>
      <c r="P36" s="6"/>
      <c r="Q36" s="435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24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spans="1:39" ht="15" customHeight="1" x14ac:dyDescent="0.2">
      <c r="A37" s="163" t="s">
        <v>3</v>
      </c>
      <c r="B37" s="164">
        <f>B36+1</f>
        <v>45428</v>
      </c>
      <c r="D37" s="86">
        <v>0.5</v>
      </c>
      <c r="E37" s="6"/>
      <c r="F37" s="86">
        <v>0.5</v>
      </c>
      <c r="G37" s="154"/>
      <c r="H37" s="154">
        <f t="shared" si="0"/>
        <v>0.5</v>
      </c>
      <c r="I37" s="154">
        <f t="shared" si="1"/>
        <v>0.5</v>
      </c>
      <c r="J37" s="154">
        <f t="shared" si="2"/>
        <v>1</v>
      </c>
      <c r="K37" s="154">
        <f t="shared" si="3"/>
        <v>0</v>
      </c>
      <c r="L37" s="154">
        <f t="shared" si="4"/>
        <v>0</v>
      </c>
      <c r="M37" s="154"/>
      <c r="O37" s="8"/>
      <c r="P37" s="6"/>
      <c r="Q37" s="435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24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1:39" ht="15" customHeight="1" thickBot="1" x14ac:dyDescent="0.25">
      <c r="A38" s="165" t="s">
        <v>4</v>
      </c>
      <c r="B38" s="166">
        <f>B37+1</f>
        <v>45429</v>
      </c>
      <c r="D38" s="86">
        <v>0.5</v>
      </c>
      <c r="E38" s="6"/>
      <c r="F38" s="86">
        <v>0.5</v>
      </c>
      <c r="G38" s="154"/>
      <c r="H38" s="154">
        <f t="shared" si="0"/>
        <v>0.5</v>
      </c>
      <c r="I38" s="154">
        <f t="shared" si="1"/>
        <v>0.5</v>
      </c>
      <c r="J38" s="154">
        <f t="shared" si="2"/>
        <v>1</v>
      </c>
      <c r="K38" s="154">
        <f t="shared" si="3"/>
        <v>0</v>
      </c>
      <c r="L38" s="154">
        <f t="shared" si="4"/>
        <v>0</v>
      </c>
      <c r="M38" s="154"/>
      <c r="O38" s="9"/>
      <c r="P38" s="6"/>
      <c r="Q38" s="287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9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  <row r="39" spans="1:39" s="100" customFormat="1" ht="15" thickBot="1" x14ac:dyDescent="0.25">
      <c r="A39" s="197" t="s">
        <v>169</v>
      </c>
      <c r="B39" s="198">
        <f>+B38+1</f>
        <v>45430</v>
      </c>
      <c r="C39" s="199"/>
      <c r="D39" s="113"/>
      <c r="E39" s="113"/>
      <c r="F39" s="114"/>
      <c r="G39" s="154"/>
      <c r="H39" s="154">
        <f t="shared" si="0"/>
        <v>0</v>
      </c>
      <c r="I39" s="154">
        <f t="shared" si="1"/>
        <v>0</v>
      </c>
      <c r="J39" s="154">
        <f t="shared" si="2"/>
        <v>0</v>
      </c>
      <c r="K39" s="154">
        <f t="shared" si="3"/>
        <v>0</v>
      </c>
      <c r="L39" s="154">
        <f t="shared" si="4"/>
        <v>0</v>
      </c>
      <c r="M39" s="154"/>
      <c r="O39" s="99"/>
    </row>
    <row r="40" spans="1:39" s="154" customFormat="1" ht="26.25" customHeight="1" thickBot="1" x14ac:dyDescent="0.25">
      <c r="A40" s="160"/>
      <c r="B40" s="160"/>
      <c r="D40" s="96" t="s">
        <v>7</v>
      </c>
      <c r="E40" s="98"/>
      <c r="F40" s="96" t="s">
        <v>5</v>
      </c>
      <c r="H40" s="154">
        <f t="shared" si="0"/>
        <v>0</v>
      </c>
      <c r="I40" s="154">
        <f t="shared" si="1"/>
        <v>0</v>
      </c>
      <c r="J40" s="154">
        <f t="shared" si="2"/>
        <v>0</v>
      </c>
      <c r="K40" s="154">
        <f t="shared" si="3"/>
        <v>0</v>
      </c>
      <c r="L40" s="154">
        <f t="shared" si="4"/>
        <v>0</v>
      </c>
      <c r="O40" s="97" t="s">
        <v>15</v>
      </c>
      <c r="P40" s="98"/>
      <c r="Q40" s="300" t="s">
        <v>16</v>
      </c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2"/>
    </row>
    <row r="41" spans="1:39" ht="15" customHeight="1" x14ac:dyDescent="0.2">
      <c r="A41" s="161" t="s">
        <v>0</v>
      </c>
      <c r="B41" s="162">
        <f>B38+3</f>
        <v>45432</v>
      </c>
      <c r="D41" s="105"/>
      <c r="E41" s="107"/>
      <c r="F41" s="106"/>
      <c r="G41" s="154"/>
      <c r="H41" s="154">
        <f t="shared" si="0"/>
        <v>0</v>
      </c>
      <c r="I41" s="154">
        <f t="shared" si="1"/>
        <v>0</v>
      </c>
      <c r="J41" s="154">
        <f t="shared" si="2"/>
        <v>0</v>
      </c>
      <c r="K41" s="154">
        <f t="shared" si="3"/>
        <v>0</v>
      </c>
      <c r="L41" s="154">
        <f t="shared" si="4"/>
        <v>0</v>
      </c>
      <c r="M41" s="154"/>
      <c r="O41" s="8"/>
      <c r="P41" s="6"/>
      <c r="Q41" s="432" t="s">
        <v>157</v>
      </c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4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</row>
    <row r="42" spans="1:39" ht="15" customHeight="1" x14ac:dyDescent="0.2">
      <c r="A42" s="163" t="s">
        <v>1</v>
      </c>
      <c r="B42" s="164">
        <f>B41+1</f>
        <v>45433</v>
      </c>
      <c r="D42" s="86">
        <v>0.5</v>
      </c>
      <c r="E42" s="6"/>
      <c r="F42" s="86">
        <v>0.5</v>
      </c>
      <c r="G42" s="154"/>
      <c r="H42" s="154">
        <f t="shared" si="0"/>
        <v>0.5</v>
      </c>
      <c r="I42" s="154">
        <f t="shared" si="1"/>
        <v>0.5</v>
      </c>
      <c r="J42" s="154">
        <f t="shared" si="2"/>
        <v>1</v>
      </c>
      <c r="K42" s="154">
        <f t="shared" si="3"/>
        <v>0</v>
      </c>
      <c r="L42" s="154">
        <f t="shared" si="4"/>
        <v>0</v>
      </c>
      <c r="M42" s="154"/>
      <c r="O42" s="8"/>
      <c r="P42" s="6"/>
      <c r="Q42" s="284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6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</row>
    <row r="43" spans="1:39" ht="15" customHeight="1" x14ac:dyDescent="0.2">
      <c r="A43" s="163" t="s">
        <v>2</v>
      </c>
      <c r="B43" s="164">
        <f>B42+1</f>
        <v>45434</v>
      </c>
      <c r="D43" s="86">
        <v>0.5</v>
      </c>
      <c r="E43" s="6"/>
      <c r="F43" s="86">
        <v>0.5</v>
      </c>
      <c r="G43" s="154"/>
      <c r="H43" s="154">
        <f t="shared" si="0"/>
        <v>0.5</v>
      </c>
      <c r="I43" s="154">
        <f t="shared" si="1"/>
        <v>0.5</v>
      </c>
      <c r="J43" s="154">
        <f t="shared" si="2"/>
        <v>1</v>
      </c>
      <c r="K43" s="154">
        <f t="shared" si="3"/>
        <v>0</v>
      </c>
      <c r="L43" s="154">
        <f t="shared" si="4"/>
        <v>0</v>
      </c>
      <c r="M43" s="154"/>
      <c r="O43" s="8"/>
      <c r="P43" s="6"/>
      <c r="Q43" s="284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6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1:39" ht="15" customHeight="1" x14ac:dyDescent="0.2">
      <c r="A44" s="163" t="s">
        <v>3</v>
      </c>
      <c r="B44" s="164">
        <f>B43+1</f>
        <v>45435</v>
      </c>
      <c r="D44" s="86">
        <v>0.5</v>
      </c>
      <c r="E44" s="6"/>
      <c r="F44" s="86">
        <v>0.5</v>
      </c>
      <c r="G44" s="154"/>
      <c r="H44" s="154">
        <f t="shared" ref="H44" si="10">IF(D44=0.5,0.5,0)</f>
        <v>0.5</v>
      </c>
      <c r="I44" s="154">
        <f t="shared" ref="I44" si="11">IF(F44=0.5,0.5,0)</f>
        <v>0.5</v>
      </c>
      <c r="J44" s="154">
        <f t="shared" ref="J44" si="12">IF(I44+H44&gt;0,1,0)</f>
        <v>1</v>
      </c>
      <c r="K44" s="154">
        <f t="shared" ref="K44" si="13">IF(D44="FAJ",0.5,0)</f>
        <v>0</v>
      </c>
      <c r="L44" s="154">
        <f t="shared" ref="L44" si="14">IF(F44="FAJ",0.5,0)</f>
        <v>0</v>
      </c>
      <c r="M44" s="154"/>
      <c r="O44" s="8"/>
      <c r="P44" s="6"/>
      <c r="Q44" s="284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6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1:39" ht="15" customHeight="1" thickBot="1" x14ac:dyDescent="0.25">
      <c r="A45" s="165" t="s">
        <v>4</v>
      </c>
      <c r="B45" s="166">
        <f>B44+1</f>
        <v>45436</v>
      </c>
      <c r="D45" s="86">
        <v>0.5</v>
      </c>
      <c r="E45" s="6"/>
      <c r="F45" s="86">
        <v>0.5</v>
      </c>
      <c r="G45" s="154"/>
      <c r="H45" s="154">
        <f t="shared" si="0"/>
        <v>0.5</v>
      </c>
      <c r="I45" s="154">
        <f t="shared" si="1"/>
        <v>0.5</v>
      </c>
      <c r="J45" s="154">
        <f t="shared" si="2"/>
        <v>1</v>
      </c>
      <c r="K45" s="154">
        <f t="shared" si="3"/>
        <v>0</v>
      </c>
      <c r="L45" s="154">
        <f t="shared" si="4"/>
        <v>0</v>
      </c>
      <c r="M45" s="154"/>
      <c r="O45" s="9"/>
      <c r="P45" s="6"/>
      <c r="Q45" s="287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9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</row>
    <row r="46" spans="1:39" s="100" customFormat="1" ht="15" thickBot="1" x14ac:dyDescent="0.25">
      <c r="A46" s="197" t="s">
        <v>169</v>
      </c>
      <c r="B46" s="198">
        <f>+B45+1</f>
        <v>45437</v>
      </c>
      <c r="C46" s="199"/>
      <c r="D46" s="113"/>
      <c r="E46" s="113"/>
      <c r="F46" s="114"/>
      <c r="G46" s="154"/>
      <c r="H46" s="154">
        <f t="shared" si="0"/>
        <v>0</v>
      </c>
      <c r="I46" s="154">
        <f t="shared" si="1"/>
        <v>0</v>
      </c>
      <c r="J46" s="154">
        <f t="shared" si="2"/>
        <v>0</v>
      </c>
      <c r="K46" s="154">
        <f t="shared" si="3"/>
        <v>0</v>
      </c>
      <c r="L46" s="154">
        <f t="shared" si="4"/>
        <v>0</v>
      </c>
      <c r="M46" s="154"/>
      <c r="O46" s="99"/>
    </row>
    <row r="47" spans="1:39" s="154" customFormat="1" ht="26.25" customHeight="1" thickBot="1" x14ac:dyDescent="0.25">
      <c r="A47" s="160"/>
      <c r="B47" s="160"/>
      <c r="D47" s="96" t="s">
        <v>7</v>
      </c>
      <c r="E47" s="98"/>
      <c r="F47" s="96" t="s">
        <v>5</v>
      </c>
      <c r="H47" s="154">
        <f t="shared" si="0"/>
        <v>0</v>
      </c>
      <c r="I47" s="154">
        <f t="shared" si="1"/>
        <v>0</v>
      </c>
      <c r="J47" s="154">
        <f t="shared" si="2"/>
        <v>0</v>
      </c>
      <c r="K47" s="154">
        <f t="shared" si="3"/>
        <v>0</v>
      </c>
      <c r="L47" s="154">
        <f t="shared" si="4"/>
        <v>0</v>
      </c>
      <c r="O47" s="97" t="s">
        <v>15</v>
      </c>
      <c r="P47" s="98"/>
      <c r="Q47" s="300" t="s">
        <v>16</v>
      </c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2"/>
    </row>
    <row r="48" spans="1:39" ht="15" customHeight="1" x14ac:dyDescent="0.2">
      <c r="A48" s="161" t="s">
        <v>0</v>
      </c>
      <c r="B48" s="162">
        <f>B45+3</f>
        <v>45439</v>
      </c>
      <c r="D48" s="86">
        <v>0.5</v>
      </c>
      <c r="E48" s="6"/>
      <c r="F48" s="86">
        <v>0.5</v>
      </c>
      <c r="G48" s="154"/>
      <c r="H48" s="154">
        <f t="shared" si="0"/>
        <v>0.5</v>
      </c>
      <c r="I48" s="154">
        <f t="shared" si="1"/>
        <v>0.5</v>
      </c>
      <c r="J48" s="154">
        <f t="shared" si="2"/>
        <v>1</v>
      </c>
      <c r="K48" s="154">
        <f t="shared" si="3"/>
        <v>0</v>
      </c>
      <c r="L48" s="154">
        <f t="shared" si="4"/>
        <v>0</v>
      </c>
      <c r="M48" s="154"/>
      <c r="O48" s="7"/>
      <c r="P48" s="6"/>
      <c r="Q48" s="284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6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</row>
    <row r="49" spans="1:39" ht="15" customHeight="1" x14ac:dyDescent="0.2">
      <c r="A49" s="163" t="s">
        <v>1</v>
      </c>
      <c r="B49" s="164">
        <f>B48+1</f>
        <v>45440</v>
      </c>
      <c r="D49" s="86">
        <v>0.5</v>
      </c>
      <c r="E49" s="6"/>
      <c r="F49" s="86">
        <v>0.5</v>
      </c>
      <c r="G49" s="154"/>
      <c r="H49" s="154">
        <f t="shared" si="0"/>
        <v>0.5</v>
      </c>
      <c r="I49" s="154">
        <f t="shared" si="1"/>
        <v>0.5</v>
      </c>
      <c r="J49" s="154">
        <f t="shared" si="2"/>
        <v>1</v>
      </c>
      <c r="K49" s="154">
        <f t="shared" si="3"/>
        <v>0</v>
      </c>
      <c r="L49" s="154">
        <f t="shared" si="4"/>
        <v>0</v>
      </c>
      <c r="M49" s="154"/>
      <c r="O49" s="8"/>
      <c r="P49" s="6"/>
      <c r="Q49" s="284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6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</row>
    <row r="50" spans="1:39" ht="15" customHeight="1" x14ac:dyDescent="0.2">
      <c r="A50" s="163" t="s">
        <v>2</v>
      </c>
      <c r="B50" s="164">
        <f>B49+1</f>
        <v>45441</v>
      </c>
      <c r="D50" s="86">
        <v>0.5</v>
      </c>
      <c r="E50" s="6"/>
      <c r="F50" s="86">
        <v>0.5</v>
      </c>
      <c r="G50" s="154"/>
      <c r="H50" s="154">
        <f t="shared" si="0"/>
        <v>0.5</v>
      </c>
      <c r="I50" s="154">
        <f t="shared" si="1"/>
        <v>0.5</v>
      </c>
      <c r="J50" s="154">
        <f t="shared" si="2"/>
        <v>1</v>
      </c>
      <c r="K50" s="154">
        <f t="shared" si="3"/>
        <v>0</v>
      </c>
      <c r="L50" s="154">
        <f t="shared" si="4"/>
        <v>0</v>
      </c>
      <c r="M50" s="154"/>
      <c r="O50" s="8"/>
      <c r="P50" s="6"/>
      <c r="Q50" s="284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6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  <row r="51" spans="1:39" ht="15" customHeight="1" x14ac:dyDescent="0.2">
      <c r="A51" s="163" t="s">
        <v>3</v>
      </c>
      <c r="B51" s="164">
        <f t="shared" ref="B51:B52" si="15">B50+1</f>
        <v>45442</v>
      </c>
      <c r="D51" s="86">
        <v>0.5</v>
      </c>
      <c r="E51" s="6"/>
      <c r="F51" s="86">
        <v>0.5</v>
      </c>
      <c r="G51" s="154"/>
      <c r="H51" s="154">
        <f t="shared" si="0"/>
        <v>0.5</v>
      </c>
      <c r="I51" s="154">
        <f t="shared" si="1"/>
        <v>0.5</v>
      </c>
      <c r="J51" s="154">
        <f t="shared" si="2"/>
        <v>1</v>
      </c>
      <c r="K51" s="154">
        <f t="shared" si="3"/>
        <v>0</v>
      </c>
      <c r="L51" s="154">
        <f t="shared" si="4"/>
        <v>0</v>
      </c>
      <c r="M51" s="154"/>
      <c r="O51" s="8"/>
      <c r="P51" s="6"/>
      <c r="Q51" s="284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6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</row>
    <row r="52" spans="1:39" ht="15" customHeight="1" thickBot="1" x14ac:dyDescent="0.25">
      <c r="A52" s="163" t="s">
        <v>4</v>
      </c>
      <c r="B52" s="164">
        <f t="shared" si="15"/>
        <v>45443</v>
      </c>
      <c r="D52" s="86">
        <v>0.5</v>
      </c>
      <c r="E52" s="6"/>
      <c r="F52" s="86">
        <v>0.5</v>
      </c>
      <c r="G52" s="154"/>
      <c r="H52" s="154">
        <f t="shared" ref="H52:H58" si="16">IF(D52=0.5,0.5,0)</f>
        <v>0.5</v>
      </c>
      <c r="I52" s="154">
        <f t="shared" ref="I52:I58" si="17">IF(F52=0.5,0.5,0)</f>
        <v>0.5</v>
      </c>
      <c r="J52" s="154">
        <f t="shared" ref="J52:J58" si="18">IF(I52+H52&gt;0,1,0)</f>
        <v>1</v>
      </c>
      <c r="K52" s="154">
        <f t="shared" ref="K52:K58" si="19">IF(D52="FAJ",0.5,0)</f>
        <v>0</v>
      </c>
      <c r="L52" s="154">
        <f t="shared" ref="L52:L58" si="20">IF(F52="FAJ",0.5,0)</f>
        <v>0</v>
      </c>
      <c r="M52" s="154"/>
      <c r="O52" s="8"/>
      <c r="P52" s="6"/>
      <c r="Q52" s="284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6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</row>
    <row r="53" spans="1:39" s="154" customFormat="1" ht="26.25" customHeight="1" thickBot="1" x14ac:dyDescent="0.25">
      <c r="A53" s="160"/>
      <c r="B53" s="160"/>
      <c r="D53" s="96" t="s">
        <v>7</v>
      </c>
      <c r="E53" s="98"/>
      <c r="F53" s="96" t="s">
        <v>5</v>
      </c>
      <c r="H53" s="154">
        <f t="shared" si="16"/>
        <v>0</v>
      </c>
      <c r="I53" s="154">
        <f t="shared" si="17"/>
        <v>0</v>
      </c>
      <c r="J53" s="154">
        <f t="shared" si="18"/>
        <v>0</v>
      </c>
      <c r="K53" s="154">
        <f t="shared" si="19"/>
        <v>0</v>
      </c>
      <c r="L53" s="154">
        <f t="shared" si="20"/>
        <v>0</v>
      </c>
      <c r="O53" s="97" t="s">
        <v>15</v>
      </c>
      <c r="P53" s="98"/>
      <c r="Q53" s="300" t="s">
        <v>16</v>
      </c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2"/>
    </row>
    <row r="54" spans="1:39" ht="15" customHeight="1" x14ac:dyDescent="0.2">
      <c r="A54" s="230"/>
      <c r="B54" s="231"/>
      <c r="D54" s="71"/>
      <c r="E54" s="68"/>
      <c r="F54" s="72"/>
      <c r="G54" s="154"/>
      <c r="H54" s="154">
        <f t="shared" si="16"/>
        <v>0</v>
      </c>
      <c r="I54" s="154">
        <f t="shared" si="17"/>
        <v>0</v>
      </c>
      <c r="J54" s="154">
        <f t="shared" si="18"/>
        <v>0</v>
      </c>
      <c r="K54" s="154">
        <f t="shared" si="19"/>
        <v>0</v>
      </c>
      <c r="L54" s="154">
        <f t="shared" si="20"/>
        <v>0</v>
      </c>
      <c r="M54" s="154"/>
      <c r="N54" s="232"/>
      <c r="O54" s="76"/>
      <c r="P54" s="68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6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</row>
    <row r="55" spans="1:39" ht="15" customHeight="1" x14ac:dyDescent="0.2">
      <c r="A55" s="233"/>
      <c r="B55" s="234"/>
      <c r="C55" s="207"/>
      <c r="D55" s="71"/>
      <c r="E55" s="68"/>
      <c r="F55" s="72"/>
      <c r="G55" s="196"/>
      <c r="H55" s="154">
        <f t="shared" si="16"/>
        <v>0</v>
      </c>
      <c r="I55" s="154">
        <f t="shared" si="17"/>
        <v>0</v>
      </c>
      <c r="J55" s="154">
        <f t="shared" si="18"/>
        <v>0</v>
      </c>
      <c r="K55" s="154">
        <f t="shared" si="19"/>
        <v>0</v>
      </c>
      <c r="L55" s="154">
        <f t="shared" si="20"/>
        <v>0</v>
      </c>
      <c r="M55" s="154"/>
      <c r="N55" s="207"/>
      <c r="O55" s="73"/>
      <c r="P55" s="65"/>
      <c r="Q55" s="374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6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ht="15" customHeight="1" x14ac:dyDescent="0.2">
      <c r="A56" s="233"/>
      <c r="B56" s="234"/>
      <c r="C56" s="207"/>
      <c r="D56" s="71"/>
      <c r="E56" s="68"/>
      <c r="F56" s="72"/>
      <c r="G56" s="196"/>
      <c r="H56" s="154">
        <f t="shared" si="16"/>
        <v>0</v>
      </c>
      <c r="I56" s="154">
        <f t="shared" si="17"/>
        <v>0</v>
      </c>
      <c r="J56" s="154">
        <f t="shared" si="18"/>
        <v>0</v>
      </c>
      <c r="K56" s="154">
        <f t="shared" si="19"/>
        <v>0</v>
      </c>
      <c r="L56" s="154">
        <f t="shared" si="20"/>
        <v>0</v>
      </c>
      <c r="M56" s="154"/>
      <c r="N56" s="207"/>
      <c r="O56" s="73"/>
      <c r="P56" s="65"/>
      <c r="Q56" s="374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6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  <row r="57" spans="1:39" ht="15" customHeight="1" x14ac:dyDescent="0.2">
      <c r="A57" s="233"/>
      <c r="B57" s="234"/>
      <c r="C57" s="207"/>
      <c r="D57" s="71"/>
      <c r="E57" s="68"/>
      <c r="F57" s="72"/>
      <c r="G57" s="196"/>
      <c r="H57" s="154">
        <f t="shared" si="16"/>
        <v>0</v>
      </c>
      <c r="I57" s="154">
        <f t="shared" si="17"/>
        <v>0</v>
      </c>
      <c r="J57" s="154">
        <f t="shared" si="18"/>
        <v>0</v>
      </c>
      <c r="K57" s="154">
        <f t="shared" si="19"/>
        <v>0</v>
      </c>
      <c r="L57" s="154">
        <f t="shared" si="20"/>
        <v>0</v>
      </c>
      <c r="M57" s="154"/>
      <c r="N57" s="207"/>
      <c r="O57" s="73"/>
      <c r="P57" s="65"/>
      <c r="Q57" s="374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6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</row>
    <row r="58" spans="1:39" ht="15" customHeight="1" thickBot="1" x14ac:dyDescent="0.25">
      <c r="A58" s="235"/>
      <c r="B58" s="236"/>
      <c r="C58" s="207"/>
      <c r="D58" s="67"/>
      <c r="E58" s="68"/>
      <c r="F58" s="69"/>
      <c r="G58" s="196"/>
      <c r="H58" s="154">
        <f t="shared" si="16"/>
        <v>0</v>
      </c>
      <c r="I58" s="154">
        <f t="shared" si="17"/>
        <v>0</v>
      </c>
      <c r="J58" s="154">
        <f t="shared" si="18"/>
        <v>0</v>
      </c>
      <c r="K58" s="154">
        <f t="shared" si="19"/>
        <v>0</v>
      </c>
      <c r="L58" s="154">
        <f t="shared" si="20"/>
        <v>0</v>
      </c>
      <c r="M58" s="154"/>
      <c r="N58" s="207"/>
      <c r="O58" s="70"/>
      <c r="P58" s="65"/>
      <c r="Q58" s="371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3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</row>
    <row r="59" spans="1:39" x14ac:dyDescent="0.2">
      <c r="A59" s="100"/>
      <c r="B59" s="100"/>
      <c r="D59" s="213">
        <f>SUM(D20:D58)</f>
        <v>9.5</v>
      </c>
      <c r="E59" s="213"/>
      <c r="F59" s="213">
        <f t="shared" ref="F59" si="21">SUM(F20:F58)</f>
        <v>9.5</v>
      </c>
      <c r="G59" s="154"/>
      <c r="H59" s="100"/>
      <c r="I59" s="100"/>
      <c r="J59" s="100">
        <f>SUM(J19:J58)</f>
        <v>19</v>
      </c>
      <c r="K59" s="100"/>
      <c r="L59" s="100"/>
      <c r="M59" s="100"/>
      <c r="N59" s="154"/>
      <c r="O59" s="99"/>
      <c r="P59" s="100"/>
      <c r="Q59" s="290" t="s">
        <v>32</v>
      </c>
      <c r="R59" s="291"/>
      <c r="S59" s="291"/>
      <c r="T59" s="291"/>
      <c r="U59" s="291"/>
      <c r="V59" s="291"/>
      <c r="W59" s="291"/>
      <c r="X59" s="292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</row>
    <row r="60" spans="1:39" x14ac:dyDescent="0.2">
      <c r="A60" s="100"/>
      <c r="B60" s="100"/>
      <c r="D60" s="99"/>
      <c r="F60" s="100"/>
      <c r="G60" s="154"/>
      <c r="H60" s="154"/>
      <c r="I60" s="154"/>
      <c r="J60" s="154"/>
      <c r="K60" s="154"/>
      <c r="L60" s="154"/>
      <c r="M60" s="154"/>
      <c r="N60" s="154"/>
      <c r="O60" s="99"/>
      <c r="P60" s="100"/>
      <c r="Q60" s="293"/>
      <c r="R60" s="294"/>
      <c r="S60" s="294"/>
      <c r="T60" s="294"/>
      <c r="U60" s="294"/>
      <c r="V60" s="294"/>
      <c r="W60" s="294"/>
      <c r="X60" s="295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</row>
    <row r="61" spans="1:39" ht="15" customHeight="1" x14ac:dyDescent="0.2">
      <c r="A61" s="100"/>
      <c r="B61" s="100"/>
      <c r="D61" s="99"/>
      <c r="F61" s="100"/>
      <c r="G61" s="154"/>
      <c r="H61" s="174"/>
      <c r="I61" s="174"/>
      <c r="J61" s="174"/>
      <c r="K61" s="174"/>
      <c r="L61" s="174"/>
      <c r="M61" s="174"/>
      <c r="N61" s="154"/>
      <c r="O61" s="99"/>
      <c r="P61" s="100"/>
      <c r="Q61" s="293"/>
      <c r="R61" s="294"/>
      <c r="S61" s="294"/>
      <c r="T61" s="294"/>
      <c r="U61" s="294"/>
      <c r="V61" s="294"/>
      <c r="W61" s="294"/>
      <c r="X61" s="295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15" customHeight="1" x14ac:dyDescent="0.2">
      <c r="A62" s="100"/>
      <c r="B62" s="100"/>
      <c r="D62" s="99"/>
      <c r="F62" s="100"/>
      <c r="G62" s="100"/>
      <c r="H62" s="100"/>
      <c r="I62" s="100"/>
      <c r="J62" s="100"/>
      <c r="K62" s="100"/>
      <c r="L62" s="100"/>
      <c r="M62" s="100"/>
      <c r="N62" s="100"/>
      <c r="O62" s="99"/>
      <c r="P62" s="100"/>
      <c r="Q62" s="293"/>
      <c r="R62" s="294"/>
      <c r="S62" s="294"/>
      <c r="T62" s="294"/>
      <c r="U62" s="294"/>
      <c r="V62" s="294"/>
      <c r="W62" s="294"/>
      <c r="X62" s="295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</row>
    <row r="63" spans="1:39" x14ac:dyDescent="0.2">
      <c r="A63" s="100"/>
      <c r="B63" s="100"/>
      <c r="D63" s="99"/>
      <c r="F63" s="100"/>
      <c r="G63" s="100"/>
      <c r="H63" s="100"/>
      <c r="I63" s="100"/>
      <c r="J63" s="100"/>
      <c r="K63" s="100"/>
      <c r="L63" s="100"/>
      <c r="M63" s="100"/>
      <c r="N63" s="100"/>
      <c r="O63" s="99"/>
      <c r="P63" s="100"/>
      <c r="Q63" s="293"/>
      <c r="R63" s="294"/>
      <c r="S63" s="294"/>
      <c r="T63" s="294"/>
      <c r="U63" s="294"/>
      <c r="V63" s="294"/>
      <c r="W63" s="294"/>
      <c r="X63" s="295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x14ac:dyDescent="0.2">
      <c r="A64" s="100"/>
      <c r="B64" s="100"/>
      <c r="D64" s="99"/>
      <c r="F64" s="100"/>
      <c r="G64" s="100"/>
      <c r="H64" s="100"/>
      <c r="I64" s="100"/>
      <c r="J64" s="100"/>
      <c r="K64" s="100"/>
      <c r="L64" s="100"/>
      <c r="M64" s="100"/>
      <c r="N64" s="100"/>
      <c r="O64" s="99"/>
      <c r="P64" s="100"/>
      <c r="Q64" s="296"/>
      <c r="R64" s="297"/>
      <c r="S64" s="297"/>
      <c r="T64" s="297"/>
      <c r="U64" s="297"/>
      <c r="V64" s="297"/>
      <c r="W64" s="297"/>
      <c r="X64" s="298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</row>
    <row r="65" spans="1:39" ht="15" thickBot="1" x14ac:dyDescent="0.25">
      <c r="A65" s="100"/>
      <c r="B65" s="100"/>
      <c r="D65" s="99"/>
      <c r="F65" s="100"/>
      <c r="G65" s="100"/>
      <c r="H65" s="100"/>
      <c r="I65" s="100"/>
      <c r="J65" s="100"/>
      <c r="K65" s="100"/>
      <c r="L65" s="100"/>
      <c r="M65" s="100"/>
      <c r="N65" s="100"/>
      <c r="O65" s="99"/>
      <c r="P65" s="100"/>
      <c r="Q65" s="100"/>
      <c r="R65" s="100"/>
      <c r="S65" s="100"/>
      <c r="T65" s="100"/>
      <c r="U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</row>
    <row r="66" spans="1:39" ht="26.25" customHeight="1" thickTop="1" thickBot="1" x14ac:dyDescent="0.25">
      <c r="A66" s="380" t="s">
        <v>168</v>
      </c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  <c r="AA66" s="380"/>
      <c r="AB66" s="38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</row>
    <row r="67" spans="1:39" ht="20.100000000000001" customHeight="1" thickTop="1" x14ac:dyDescent="0.2">
      <c r="A67" s="174"/>
      <c r="B67" s="174"/>
      <c r="C67" s="174"/>
      <c r="D67" s="175"/>
      <c r="E67" s="176"/>
      <c r="F67" s="174"/>
      <c r="G67" s="174"/>
      <c r="H67" s="174"/>
      <c r="I67" s="174"/>
      <c r="J67" s="174"/>
      <c r="K67" s="174"/>
      <c r="L67" s="174"/>
      <c r="M67" s="174"/>
      <c r="N67" s="174"/>
      <c r="O67" s="175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</row>
    <row r="68" spans="1:39" ht="26.25" customHeight="1" x14ac:dyDescent="0.2">
      <c r="A68" s="174"/>
      <c r="B68" s="381" t="s">
        <v>35</v>
      </c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174"/>
      <c r="S68" s="381" t="s">
        <v>33</v>
      </c>
      <c r="T68" s="381"/>
      <c r="U68" s="381"/>
      <c r="V68" s="381"/>
      <c r="W68" s="381"/>
      <c r="X68" s="381"/>
      <c r="Y68" s="174"/>
      <c r="Z68" s="174"/>
      <c r="AA68" s="174"/>
      <c r="AB68" s="174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</row>
    <row r="69" spans="1:39" ht="20.100000000000001" customHeight="1" x14ac:dyDescent="0.2">
      <c r="A69" s="174"/>
      <c r="B69" s="397" t="s">
        <v>165</v>
      </c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8"/>
      <c r="O69" s="399"/>
      <c r="P69" s="400"/>
      <c r="Q69" s="400"/>
      <c r="R69" s="174"/>
      <c r="S69" s="397">
        <f>'EVP SOURCE'!D10</f>
        <v>0</v>
      </c>
      <c r="T69" s="397"/>
      <c r="U69" s="397"/>
      <c r="V69" s="397"/>
      <c r="W69" s="398"/>
      <c r="X69" s="180"/>
      <c r="Y69" s="174"/>
      <c r="Z69" s="174"/>
      <c r="AA69" s="174"/>
      <c r="AB69" s="174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</row>
    <row r="70" spans="1:39" ht="20.100000000000001" customHeight="1" x14ac:dyDescent="0.2">
      <c r="A70" s="174"/>
      <c r="B70" s="397" t="s">
        <v>166</v>
      </c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8"/>
      <c r="O70" s="399"/>
      <c r="P70" s="400"/>
      <c r="Q70" s="400"/>
      <c r="R70" s="174"/>
      <c r="S70" s="397">
        <f>'EVP SOURCE'!D11</f>
        <v>0</v>
      </c>
      <c r="T70" s="397"/>
      <c r="U70" s="397"/>
      <c r="V70" s="397"/>
      <c r="W70" s="398"/>
      <c r="X70" s="180"/>
      <c r="Y70" s="174"/>
      <c r="Z70" s="174"/>
      <c r="AA70" s="174"/>
      <c r="AB70" s="174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</row>
    <row r="71" spans="1:39" ht="20.100000000000001" customHeight="1" x14ac:dyDescent="0.2">
      <c r="A71" s="174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8"/>
      <c r="O71" s="399"/>
      <c r="P71" s="400"/>
      <c r="Q71" s="400"/>
      <c r="R71" s="174"/>
      <c r="S71" s="397">
        <f>'EVP SOURCE'!D12</f>
        <v>0</v>
      </c>
      <c r="T71" s="397"/>
      <c r="U71" s="397"/>
      <c r="V71" s="397"/>
      <c r="W71" s="398"/>
      <c r="X71" s="180"/>
      <c r="Y71" s="174"/>
      <c r="Z71" s="174"/>
      <c r="AA71" s="174"/>
      <c r="AB71" s="174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</row>
    <row r="72" spans="1:39" ht="20.100000000000001" customHeight="1" x14ac:dyDescent="0.2">
      <c r="A72" s="174"/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8"/>
      <c r="O72" s="399"/>
      <c r="P72" s="400"/>
      <c r="Q72" s="400"/>
      <c r="R72" s="174"/>
      <c r="S72" s="397" t="s">
        <v>167</v>
      </c>
      <c r="T72" s="397"/>
      <c r="U72" s="397"/>
      <c r="V72" s="397"/>
      <c r="W72" s="398"/>
      <c r="X72" s="180"/>
      <c r="Y72" s="174"/>
      <c r="Z72" s="174"/>
      <c r="AA72" s="174"/>
      <c r="AB72" s="174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</row>
    <row r="73" spans="1:39" ht="20.100000000000001" customHeight="1" x14ac:dyDescent="0.2">
      <c r="A73" s="174"/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03"/>
      <c r="P73" s="174"/>
      <c r="Q73" s="174"/>
      <c r="R73" s="174"/>
      <c r="S73" s="397" t="s">
        <v>164</v>
      </c>
      <c r="T73" s="397"/>
      <c r="U73" s="397"/>
      <c r="V73" s="397"/>
      <c r="W73" s="398"/>
      <c r="X73" s="180"/>
      <c r="Y73" s="174"/>
      <c r="Z73" s="174"/>
      <c r="AA73" s="174"/>
      <c r="AB73" s="174"/>
      <c r="AC73" s="100"/>
      <c r="AD73" s="100"/>
      <c r="AE73" s="100"/>
      <c r="AF73" s="100"/>
      <c r="AG73" s="100"/>
      <c r="AH73" s="100"/>
    </row>
    <row r="74" spans="1:39" ht="20.100000000000001" customHeight="1" x14ac:dyDescent="0.2">
      <c r="A74" s="174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74"/>
      <c r="P74" s="174"/>
      <c r="Q74" s="174"/>
      <c r="R74" s="174"/>
      <c r="S74" s="401">
        <f>IF(AA11='EVP SOURCE'!J15,'EVP SOURCE'!F10," ")</f>
        <v>0</v>
      </c>
      <c r="T74" s="401"/>
      <c r="U74" s="401"/>
      <c r="V74" s="401"/>
      <c r="W74" s="401"/>
      <c r="X74" s="204"/>
      <c r="Y74" s="174"/>
      <c r="Z74" s="174"/>
      <c r="AA74" s="174"/>
      <c r="AB74" s="174"/>
      <c r="AC74" s="100"/>
      <c r="AD74" s="100"/>
      <c r="AE74" s="100"/>
      <c r="AF74" s="100"/>
      <c r="AG74" s="100"/>
      <c r="AH74" s="100"/>
    </row>
    <row r="75" spans="1:39" ht="20.100000000000001" customHeight="1" x14ac:dyDescent="0.2">
      <c r="A75" s="174"/>
      <c r="B75" s="174"/>
      <c r="C75" s="174"/>
      <c r="D75" s="175"/>
      <c r="E75" s="176"/>
      <c r="F75" s="174"/>
      <c r="G75" s="174"/>
      <c r="H75" s="174"/>
      <c r="I75" s="174"/>
      <c r="J75" s="174"/>
      <c r="K75" s="174"/>
      <c r="L75" s="174"/>
      <c r="M75" s="174"/>
      <c r="N75" s="174"/>
      <c r="O75" s="175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00"/>
      <c r="AD75" s="100"/>
      <c r="AE75" s="100"/>
      <c r="AF75" s="100"/>
      <c r="AG75" s="100"/>
      <c r="AH75" s="100"/>
    </row>
    <row r="76" spans="1:39" x14ac:dyDescent="0.2">
      <c r="A76" s="100"/>
      <c r="B76" s="100"/>
      <c r="D76" s="99"/>
      <c r="F76" s="100"/>
      <c r="G76" s="100"/>
      <c r="H76" s="100"/>
      <c r="I76" s="100"/>
      <c r="J76" s="100"/>
      <c r="K76" s="100"/>
      <c r="L76" s="100"/>
      <c r="M76" s="100"/>
      <c r="N76" s="100"/>
      <c r="O76" s="99"/>
      <c r="P76" s="100"/>
      <c r="Q76" s="100"/>
      <c r="R76" s="100"/>
      <c r="S76" s="100"/>
      <c r="T76" s="100"/>
      <c r="U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</row>
    <row r="77" spans="1:39" x14ac:dyDescent="0.2">
      <c r="A77" s="100"/>
      <c r="B77" s="100"/>
      <c r="D77" s="99"/>
      <c r="F77" s="100"/>
      <c r="G77" s="100"/>
      <c r="H77" s="100"/>
      <c r="I77" s="100"/>
      <c r="J77" s="100"/>
      <c r="K77" s="100"/>
      <c r="L77" s="100"/>
      <c r="M77" s="100"/>
      <c r="N77" s="100"/>
      <c r="O77" s="99"/>
      <c r="P77" s="100"/>
      <c r="Q77" s="100"/>
      <c r="R77" s="100"/>
      <c r="S77" s="100"/>
      <c r="T77" s="100"/>
      <c r="U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</row>
    <row r="78" spans="1:39" x14ac:dyDescent="0.2">
      <c r="A78" s="100"/>
      <c r="B78" s="100"/>
      <c r="D78" s="99"/>
      <c r="F78" s="100"/>
      <c r="G78" s="100"/>
      <c r="H78" s="100"/>
      <c r="I78" s="100"/>
      <c r="J78" s="100"/>
      <c r="K78" s="100"/>
      <c r="L78" s="100"/>
      <c r="M78" s="100"/>
      <c r="N78" s="100"/>
      <c r="O78" s="99"/>
      <c r="P78" s="100"/>
      <c r="Q78" s="100"/>
      <c r="R78" s="100"/>
      <c r="S78" s="100"/>
      <c r="T78" s="100"/>
      <c r="U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</row>
    <row r="79" spans="1:39" x14ac:dyDescent="0.2">
      <c r="A79" s="100"/>
      <c r="B79" s="100"/>
      <c r="D79" s="99"/>
      <c r="F79" s="100"/>
      <c r="G79" s="100"/>
      <c r="H79" s="100"/>
      <c r="I79" s="100"/>
      <c r="J79" s="100"/>
      <c r="K79" s="100"/>
      <c r="L79" s="100"/>
      <c r="M79" s="100"/>
      <c r="N79" s="100"/>
      <c r="O79" s="99"/>
      <c r="P79" s="100"/>
      <c r="Q79" s="100"/>
      <c r="R79" s="100"/>
      <c r="S79" s="100"/>
      <c r="T79" s="100"/>
      <c r="U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1:39" x14ac:dyDescent="0.2">
      <c r="A80" s="100"/>
      <c r="B80" s="100"/>
      <c r="D80" s="99"/>
      <c r="F80" s="100"/>
      <c r="G80" s="100"/>
      <c r="H80" s="100"/>
      <c r="I80" s="100"/>
      <c r="J80" s="100"/>
      <c r="K80" s="100"/>
      <c r="L80" s="100"/>
      <c r="M80" s="100"/>
      <c r="N80" s="100"/>
      <c r="O80" s="99"/>
      <c r="P80" s="100"/>
      <c r="Q80" s="100"/>
      <c r="R80" s="100"/>
      <c r="S80" s="100"/>
      <c r="T80" s="100"/>
      <c r="U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</row>
    <row r="81" spans="1:34" x14ac:dyDescent="0.2">
      <c r="A81" s="100"/>
      <c r="B81" s="100"/>
      <c r="D81" s="99"/>
      <c r="F81" s="100"/>
      <c r="G81" s="100"/>
      <c r="H81" s="100"/>
      <c r="I81" s="100"/>
      <c r="J81" s="100"/>
      <c r="K81" s="100"/>
      <c r="L81" s="100"/>
      <c r="M81" s="100"/>
      <c r="N81" s="100"/>
      <c r="O81" s="99"/>
      <c r="P81" s="100"/>
      <c r="Q81" s="100"/>
      <c r="R81" s="100"/>
      <c r="S81" s="100"/>
      <c r="T81" s="100"/>
      <c r="U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</row>
    <row r="82" spans="1:34" x14ac:dyDescent="0.2">
      <c r="A82" s="100"/>
      <c r="B82" s="100"/>
      <c r="D82" s="99"/>
      <c r="F82" s="100"/>
      <c r="G82" s="100"/>
      <c r="H82" s="100"/>
      <c r="I82" s="100"/>
      <c r="J82" s="100"/>
      <c r="K82" s="100"/>
      <c r="L82" s="100"/>
      <c r="M82" s="100"/>
      <c r="N82" s="100"/>
      <c r="O82" s="99"/>
      <c r="P82" s="100"/>
      <c r="Q82" s="100"/>
      <c r="R82" s="100"/>
      <c r="S82" s="100"/>
      <c r="T82" s="100"/>
      <c r="U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</row>
    <row r="83" spans="1:34" x14ac:dyDescent="0.2">
      <c r="A83" s="100"/>
      <c r="B83" s="100"/>
      <c r="D83" s="99"/>
      <c r="F83" s="100"/>
      <c r="G83" s="100"/>
      <c r="H83" s="100"/>
      <c r="I83" s="100"/>
      <c r="J83" s="100"/>
      <c r="K83" s="100"/>
      <c r="L83" s="100"/>
      <c r="M83" s="100"/>
      <c r="N83" s="100"/>
      <c r="O83" s="99"/>
      <c r="P83" s="100"/>
      <c r="Q83" s="100"/>
      <c r="R83" s="100"/>
      <c r="S83" s="100"/>
      <c r="T83" s="100"/>
      <c r="U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</row>
    <row r="84" spans="1:34" x14ac:dyDescent="0.2">
      <c r="A84" s="100"/>
      <c r="B84" s="100"/>
      <c r="D84" s="99"/>
      <c r="F84" s="100"/>
      <c r="G84" s="100"/>
      <c r="H84" s="100"/>
      <c r="I84" s="100"/>
      <c r="J84" s="100"/>
      <c r="K84" s="100"/>
      <c r="L84" s="100"/>
      <c r="M84" s="100"/>
      <c r="N84" s="100"/>
      <c r="O84" s="99"/>
      <c r="P84" s="100"/>
      <c r="Q84" s="100"/>
      <c r="R84" s="100"/>
      <c r="S84" s="100"/>
      <c r="T84" s="100"/>
      <c r="U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</row>
    <row r="85" spans="1:34" x14ac:dyDescent="0.2">
      <c r="A85" s="100"/>
      <c r="B85" s="100"/>
      <c r="D85" s="99"/>
      <c r="F85" s="100"/>
      <c r="G85" s="100"/>
      <c r="H85" s="100"/>
      <c r="I85" s="100"/>
      <c r="J85" s="100"/>
      <c r="K85" s="100"/>
      <c r="L85" s="100"/>
      <c r="M85" s="100"/>
      <c r="N85" s="100"/>
      <c r="O85" s="99"/>
      <c r="P85" s="100"/>
      <c r="Q85" s="100"/>
      <c r="R85" s="100"/>
      <c r="S85" s="100"/>
      <c r="T85" s="100"/>
      <c r="U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1:34" x14ac:dyDescent="0.2">
      <c r="A86" s="100"/>
      <c r="B86" s="100"/>
      <c r="D86" s="99"/>
      <c r="F86" s="100"/>
      <c r="G86" s="100"/>
      <c r="H86" s="100"/>
      <c r="I86" s="100"/>
      <c r="J86" s="100"/>
      <c r="K86" s="100"/>
      <c r="L86" s="100"/>
      <c r="M86" s="100"/>
      <c r="N86" s="100"/>
      <c r="O86" s="99"/>
      <c r="P86" s="100"/>
      <c r="Q86" s="100"/>
      <c r="R86" s="100"/>
      <c r="S86" s="100"/>
      <c r="T86" s="100"/>
      <c r="U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</row>
    <row r="87" spans="1:34" x14ac:dyDescent="0.2">
      <c r="A87" s="100"/>
      <c r="B87" s="100"/>
      <c r="D87" s="99"/>
      <c r="F87" s="100"/>
      <c r="G87" s="100"/>
      <c r="H87" s="100"/>
      <c r="I87" s="100"/>
      <c r="J87" s="100"/>
      <c r="K87" s="100"/>
      <c r="L87" s="100"/>
      <c r="M87" s="100"/>
      <c r="N87" s="100"/>
      <c r="O87" s="99"/>
      <c r="P87" s="100"/>
      <c r="Q87" s="100"/>
      <c r="R87" s="100"/>
      <c r="S87" s="100"/>
      <c r="T87" s="100"/>
      <c r="U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</row>
    <row r="88" spans="1:34" x14ac:dyDescent="0.2">
      <c r="A88" s="100"/>
      <c r="B88" s="100"/>
      <c r="D88" s="99"/>
      <c r="F88" s="100"/>
      <c r="G88" s="100"/>
      <c r="H88" s="100"/>
      <c r="I88" s="100"/>
      <c r="J88" s="100"/>
      <c r="K88" s="100"/>
      <c r="L88" s="100"/>
      <c r="M88" s="100"/>
      <c r="N88" s="100"/>
      <c r="O88" s="99"/>
      <c r="P88" s="100"/>
      <c r="Q88" s="100"/>
      <c r="R88" s="100"/>
      <c r="S88" s="100"/>
      <c r="T88" s="100"/>
      <c r="U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</row>
    <row r="89" spans="1:34" x14ac:dyDescent="0.2">
      <c r="A89" s="100"/>
      <c r="B89" s="100"/>
      <c r="D89" s="99"/>
      <c r="F89" s="100"/>
      <c r="G89" s="100"/>
      <c r="H89" s="100"/>
      <c r="I89" s="100"/>
      <c r="J89" s="100"/>
      <c r="K89" s="100"/>
      <c r="L89" s="100"/>
      <c r="M89" s="100"/>
      <c r="N89" s="100"/>
      <c r="O89" s="99"/>
      <c r="P89" s="100"/>
      <c r="Q89" s="100"/>
      <c r="R89" s="100"/>
      <c r="S89" s="100"/>
      <c r="T89" s="100"/>
      <c r="U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</row>
    <row r="90" spans="1:34" x14ac:dyDescent="0.2">
      <c r="A90" s="100"/>
      <c r="B90" s="100"/>
      <c r="D90" s="99"/>
      <c r="F90" s="100"/>
      <c r="G90" s="100"/>
      <c r="H90" s="100"/>
      <c r="I90" s="100"/>
      <c r="J90" s="100"/>
      <c r="K90" s="100"/>
      <c r="L90" s="100"/>
      <c r="M90" s="100"/>
      <c r="N90" s="100"/>
      <c r="O90" s="99"/>
      <c r="P90" s="100"/>
      <c r="Q90" s="100"/>
      <c r="R90" s="100"/>
      <c r="S90" s="100"/>
      <c r="T90" s="100"/>
      <c r="U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</row>
    <row r="91" spans="1:34" x14ac:dyDescent="0.2">
      <c r="A91" s="100"/>
      <c r="B91" s="100"/>
      <c r="D91" s="99"/>
      <c r="F91" s="100"/>
      <c r="G91" s="100"/>
      <c r="H91" s="100"/>
      <c r="I91" s="100"/>
      <c r="J91" s="100"/>
      <c r="K91" s="100"/>
      <c r="L91" s="100"/>
      <c r="M91" s="100"/>
      <c r="N91" s="100"/>
      <c r="O91" s="99"/>
      <c r="P91" s="100"/>
      <c r="Q91" s="100"/>
      <c r="R91" s="100"/>
      <c r="S91" s="100"/>
      <c r="T91" s="100"/>
      <c r="U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</row>
    <row r="92" spans="1:34" x14ac:dyDescent="0.2">
      <c r="A92" s="100"/>
      <c r="B92" s="100"/>
      <c r="D92" s="99"/>
      <c r="F92" s="100"/>
      <c r="G92" s="100"/>
      <c r="H92" s="100"/>
      <c r="I92" s="100"/>
      <c r="J92" s="100"/>
      <c r="K92" s="100"/>
      <c r="L92" s="100"/>
      <c r="M92" s="100"/>
      <c r="N92" s="100"/>
      <c r="O92" s="99"/>
      <c r="P92" s="100"/>
      <c r="Q92" s="100"/>
      <c r="R92" s="100"/>
      <c r="S92" s="100"/>
      <c r="T92" s="100"/>
      <c r="U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</row>
    <row r="93" spans="1:34" x14ac:dyDescent="0.2">
      <c r="B93" s="100"/>
      <c r="D93" s="99"/>
      <c r="F93" s="100"/>
      <c r="G93" s="100"/>
      <c r="H93" s="100"/>
      <c r="I93" s="100"/>
      <c r="J93" s="100"/>
      <c r="K93" s="100"/>
      <c r="L93" s="100"/>
      <c r="M93" s="100"/>
      <c r="N93" s="100"/>
      <c r="O93" s="99"/>
      <c r="P93" s="100"/>
      <c r="Q93" s="100"/>
      <c r="R93" s="100"/>
      <c r="S93" s="100"/>
      <c r="T93" s="100"/>
      <c r="U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</row>
    <row r="94" spans="1:34" x14ac:dyDescent="0.2">
      <c r="B94" s="100"/>
      <c r="D94" s="99"/>
      <c r="F94" s="100"/>
      <c r="G94" s="100"/>
      <c r="H94" s="100"/>
      <c r="I94" s="100"/>
      <c r="J94" s="100"/>
      <c r="K94" s="100"/>
      <c r="L94" s="100"/>
      <c r="M94" s="100"/>
      <c r="N94" s="100"/>
      <c r="O94" s="99"/>
      <c r="P94" s="100"/>
      <c r="Q94" s="100"/>
      <c r="R94" s="100"/>
      <c r="S94" s="100"/>
      <c r="T94" s="100"/>
      <c r="U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</row>
    <row r="95" spans="1:34" x14ac:dyDescent="0.2">
      <c r="B95" s="100"/>
      <c r="D95" s="99"/>
      <c r="F95" s="100"/>
      <c r="G95" s="100"/>
      <c r="H95" s="100"/>
      <c r="I95" s="100"/>
      <c r="J95" s="100"/>
      <c r="K95" s="100"/>
      <c r="L95" s="100"/>
      <c r="M95" s="100"/>
      <c r="N95" s="100"/>
      <c r="O95" s="99"/>
      <c r="P95" s="100"/>
      <c r="Q95" s="100"/>
      <c r="R95" s="100"/>
      <c r="S95" s="100"/>
      <c r="T95" s="100"/>
      <c r="U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</row>
    <row r="96" spans="1:34" x14ac:dyDescent="0.2">
      <c r="B96" s="100"/>
      <c r="D96" s="99"/>
      <c r="F96" s="100"/>
      <c r="G96" s="100"/>
      <c r="H96" s="100"/>
      <c r="I96" s="100"/>
      <c r="J96" s="100"/>
      <c r="K96" s="100"/>
      <c r="L96" s="100"/>
      <c r="M96" s="100"/>
      <c r="N96" s="100"/>
      <c r="O96" s="99"/>
      <c r="P96" s="100"/>
      <c r="Q96" s="100"/>
      <c r="R96" s="100"/>
      <c r="S96" s="100"/>
      <c r="T96" s="100"/>
      <c r="U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</row>
    <row r="97" spans="1:34" x14ac:dyDescent="0.2">
      <c r="B97" s="100"/>
      <c r="D97" s="99"/>
      <c r="F97" s="100"/>
      <c r="G97" s="100"/>
      <c r="H97" s="100"/>
      <c r="I97" s="100"/>
      <c r="J97" s="100"/>
      <c r="K97" s="100"/>
      <c r="L97" s="100"/>
      <c r="M97" s="100"/>
      <c r="N97" s="100"/>
      <c r="O97" s="99"/>
      <c r="P97" s="100"/>
      <c r="Q97" s="100"/>
      <c r="R97" s="100"/>
      <c r="S97" s="100"/>
      <c r="T97" s="100"/>
      <c r="U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</row>
    <row r="98" spans="1:34" x14ac:dyDescent="0.2">
      <c r="B98" s="100"/>
      <c r="D98" s="99"/>
      <c r="F98" s="100"/>
      <c r="G98" s="100"/>
      <c r="H98" s="100"/>
      <c r="I98" s="100"/>
      <c r="J98" s="100"/>
      <c r="K98" s="100"/>
      <c r="L98" s="100"/>
      <c r="M98" s="100"/>
      <c r="N98" s="100"/>
      <c r="O98" s="99"/>
      <c r="P98" s="100"/>
      <c r="Q98" s="100"/>
      <c r="R98" s="100"/>
      <c r="S98" s="100"/>
      <c r="T98" s="100"/>
      <c r="U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</row>
    <row r="99" spans="1:34" x14ac:dyDescent="0.2">
      <c r="B99" s="100"/>
      <c r="D99" s="99"/>
      <c r="F99" s="100"/>
      <c r="G99" s="100"/>
      <c r="H99" s="100"/>
      <c r="I99" s="100"/>
      <c r="J99" s="100"/>
      <c r="K99" s="100"/>
      <c r="L99" s="100"/>
      <c r="M99" s="100"/>
      <c r="N99" s="100"/>
      <c r="O99" s="99"/>
      <c r="P99" s="100"/>
      <c r="Q99" s="100"/>
      <c r="R99" s="100"/>
      <c r="S99" s="100"/>
      <c r="T99" s="100"/>
      <c r="U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1:34" x14ac:dyDescent="0.2">
      <c r="B100" s="100"/>
      <c r="D100" s="99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100"/>
      <c r="Q100" s="100"/>
      <c r="R100" s="100"/>
      <c r="S100" s="100"/>
      <c r="T100" s="100"/>
      <c r="U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</row>
    <row r="101" spans="1:34" x14ac:dyDescent="0.2">
      <c r="A101" s="100"/>
      <c r="B101" s="100"/>
      <c r="D101" s="99"/>
      <c r="F101" s="100"/>
      <c r="G101" s="100"/>
      <c r="H101" s="100"/>
      <c r="I101" s="100"/>
      <c r="J101" s="100"/>
      <c r="K101" s="100"/>
      <c r="L101" s="100"/>
      <c r="M101" s="100"/>
      <c r="N101" s="100"/>
      <c r="O101" s="99"/>
      <c r="P101" s="100"/>
      <c r="Q101" s="100"/>
      <c r="R101" s="100"/>
      <c r="S101" s="100"/>
      <c r="T101" s="100"/>
      <c r="U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</row>
    <row r="102" spans="1:34" x14ac:dyDescent="0.2">
      <c r="A102" s="100"/>
      <c r="B102" s="100"/>
      <c r="D102" s="99"/>
      <c r="F102" s="100"/>
      <c r="G102" s="100"/>
      <c r="H102" s="100"/>
      <c r="I102" s="100"/>
      <c r="J102" s="100"/>
      <c r="K102" s="100"/>
      <c r="L102" s="100"/>
      <c r="M102" s="100"/>
      <c r="N102" s="100"/>
      <c r="O102" s="99"/>
      <c r="P102" s="100"/>
      <c r="Q102" s="100"/>
      <c r="R102" s="100"/>
      <c r="S102" s="100"/>
      <c r="T102" s="100"/>
      <c r="U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</row>
    <row r="103" spans="1:34" x14ac:dyDescent="0.2">
      <c r="A103" s="100"/>
      <c r="B103" s="100"/>
      <c r="D103" s="99"/>
      <c r="F103" s="100"/>
      <c r="G103" s="100"/>
      <c r="H103" s="100"/>
      <c r="I103" s="100"/>
      <c r="J103" s="100"/>
      <c r="K103" s="100"/>
      <c r="L103" s="100"/>
      <c r="M103" s="100"/>
      <c r="N103" s="100"/>
      <c r="O103" s="99"/>
      <c r="P103" s="100"/>
      <c r="Q103" s="100"/>
      <c r="R103" s="100"/>
      <c r="S103" s="100"/>
      <c r="T103" s="100"/>
      <c r="U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</row>
    <row r="104" spans="1:34" x14ac:dyDescent="0.2">
      <c r="A104" s="100"/>
      <c r="B104" s="100"/>
      <c r="D104" s="99"/>
      <c r="F104" s="100"/>
      <c r="G104" s="100"/>
      <c r="H104" s="100"/>
      <c r="I104" s="100"/>
      <c r="J104" s="100"/>
      <c r="K104" s="100"/>
      <c r="L104" s="100"/>
      <c r="M104" s="100"/>
      <c r="N104" s="100"/>
      <c r="O104" s="99"/>
      <c r="P104" s="100"/>
      <c r="Q104" s="100"/>
      <c r="R104" s="100"/>
      <c r="S104" s="100"/>
      <c r="T104" s="100"/>
      <c r="U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</row>
    <row r="105" spans="1:34" x14ac:dyDescent="0.2">
      <c r="A105" s="100"/>
      <c r="B105" s="100"/>
      <c r="D105" s="99"/>
      <c r="F105" s="100"/>
      <c r="G105" s="100"/>
      <c r="H105" s="100"/>
      <c r="I105" s="100"/>
      <c r="J105" s="100"/>
      <c r="K105" s="100"/>
      <c r="L105" s="100"/>
      <c r="M105" s="100"/>
      <c r="N105" s="100"/>
      <c r="O105" s="99"/>
      <c r="P105" s="100"/>
      <c r="Q105" s="100"/>
      <c r="R105" s="100"/>
      <c r="S105" s="100"/>
      <c r="T105" s="100"/>
      <c r="U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</row>
    <row r="106" spans="1:34" x14ac:dyDescent="0.2">
      <c r="A106" s="100"/>
      <c r="B106" s="100"/>
      <c r="D106" s="99"/>
      <c r="F106" s="100"/>
      <c r="G106" s="100"/>
      <c r="H106" s="100"/>
      <c r="I106" s="100"/>
      <c r="J106" s="100"/>
      <c r="K106" s="100"/>
      <c r="L106" s="100"/>
      <c r="M106" s="100"/>
      <c r="N106" s="100"/>
      <c r="O106" s="99"/>
      <c r="P106" s="100"/>
      <c r="Q106" s="100"/>
      <c r="R106" s="100"/>
      <c r="S106" s="100"/>
      <c r="T106" s="100"/>
      <c r="U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</row>
    <row r="107" spans="1:34" x14ac:dyDescent="0.2">
      <c r="A107" s="100"/>
      <c r="B107" s="100"/>
      <c r="D107" s="99"/>
      <c r="F107" s="100"/>
      <c r="G107" s="100"/>
      <c r="H107" s="100"/>
      <c r="I107" s="100"/>
      <c r="J107" s="100"/>
      <c r="K107" s="100"/>
      <c r="L107" s="100"/>
      <c r="M107" s="100"/>
      <c r="N107" s="100"/>
      <c r="O107" s="99"/>
      <c r="P107" s="100"/>
      <c r="Q107" s="100"/>
      <c r="R107" s="100"/>
      <c r="S107" s="100"/>
      <c r="T107" s="100"/>
      <c r="U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</row>
    <row r="108" spans="1:34" x14ac:dyDescent="0.2">
      <c r="A108" s="100"/>
      <c r="B108" s="100"/>
      <c r="D108" s="99"/>
      <c r="F108" s="100"/>
      <c r="G108" s="100"/>
      <c r="H108" s="100"/>
      <c r="I108" s="100"/>
      <c r="J108" s="100"/>
      <c r="K108" s="100"/>
      <c r="L108" s="100"/>
      <c r="M108" s="100"/>
      <c r="N108" s="100"/>
      <c r="O108" s="99"/>
      <c r="P108" s="100"/>
      <c r="Q108" s="100"/>
      <c r="R108" s="100"/>
      <c r="S108" s="100"/>
      <c r="T108" s="100"/>
      <c r="U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</row>
    <row r="109" spans="1:34" x14ac:dyDescent="0.2">
      <c r="A109" s="100"/>
      <c r="B109" s="100"/>
      <c r="D109" s="99"/>
      <c r="F109" s="100"/>
      <c r="G109" s="100"/>
      <c r="H109" s="100"/>
      <c r="I109" s="100"/>
      <c r="J109" s="100"/>
      <c r="K109" s="100"/>
      <c r="L109" s="100"/>
      <c r="M109" s="100"/>
      <c r="N109" s="100"/>
      <c r="O109" s="99"/>
      <c r="P109" s="100"/>
      <c r="Q109" s="100"/>
      <c r="R109" s="100"/>
      <c r="S109" s="100"/>
      <c r="T109" s="100"/>
      <c r="U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</row>
    <row r="110" spans="1:34" x14ac:dyDescent="0.2">
      <c r="A110" s="100"/>
      <c r="B110" s="100"/>
      <c r="D110" s="99"/>
      <c r="F110" s="100"/>
      <c r="G110" s="100"/>
      <c r="H110" s="100"/>
      <c r="I110" s="100"/>
      <c r="J110" s="100"/>
      <c r="K110" s="100"/>
      <c r="L110" s="100"/>
      <c r="M110" s="100"/>
      <c r="N110" s="100"/>
      <c r="O110" s="99"/>
      <c r="P110" s="100"/>
      <c r="Q110" s="100"/>
      <c r="R110" s="100"/>
      <c r="S110" s="100"/>
      <c r="T110" s="100"/>
      <c r="U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</row>
    <row r="111" spans="1:34" x14ac:dyDescent="0.2">
      <c r="A111" s="100"/>
      <c r="B111" s="100"/>
      <c r="D111" s="99"/>
      <c r="F111" s="100"/>
      <c r="G111" s="100"/>
      <c r="H111" s="100"/>
      <c r="I111" s="100"/>
      <c r="J111" s="100"/>
      <c r="K111" s="100"/>
      <c r="L111" s="100"/>
      <c r="M111" s="100"/>
      <c r="N111" s="100"/>
      <c r="O111" s="99"/>
      <c r="P111" s="100"/>
      <c r="Q111" s="100"/>
      <c r="R111" s="100"/>
      <c r="S111" s="100"/>
      <c r="T111" s="100"/>
      <c r="U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</row>
    <row r="112" spans="1:34" x14ac:dyDescent="0.2">
      <c r="A112" s="100"/>
      <c r="B112" s="100"/>
      <c r="D112" s="99"/>
      <c r="F112" s="100"/>
      <c r="G112" s="100"/>
      <c r="H112" s="100"/>
      <c r="I112" s="100"/>
      <c r="J112" s="100"/>
      <c r="K112" s="100"/>
      <c r="L112" s="100"/>
      <c r="M112" s="100"/>
      <c r="N112" s="100"/>
      <c r="O112" s="99"/>
      <c r="P112" s="100"/>
      <c r="Q112" s="100"/>
      <c r="R112" s="100"/>
      <c r="S112" s="100"/>
      <c r="T112" s="100"/>
      <c r="U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</row>
    <row r="113" spans="1:34" x14ac:dyDescent="0.2">
      <c r="A113" s="100"/>
      <c r="B113" s="100"/>
      <c r="D113" s="99"/>
      <c r="F113" s="100"/>
      <c r="G113" s="100"/>
      <c r="H113" s="100"/>
      <c r="I113" s="100"/>
      <c r="J113" s="100"/>
      <c r="K113" s="100"/>
      <c r="L113" s="100"/>
      <c r="M113" s="100"/>
      <c r="N113" s="100"/>
      <c r="O113" s="99"/>
      <c r="P113" s="100"/>
      <c r="Q113" s="100"/>
      <c r="R113" s="100"/>
      <c r="S113" s="100"/>
      <c r="T113" s="100"/>
      <c r="U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</row>
    <row r="114" spans="1:34" x14ac:dyDescent="0.2">
      <c r="A114" s="100"/>
      <c r="B114" s="100"/>
      <c r="D114" s="99"/>
      <c r="F114" s="100"/>
      <c r="G114" s="100"/>
      <c r="H114" s="100"/>
      <c r="I114" s="100"/>
      <c r="J114" s="100"/>
      <c r="K114" s="100"/>
      <c r="L114" s="100"/>
      <c r="M114" s="100"/>
      <c r="N114" s="100"/>
      <c r="O114" s="99"/>
      <c r="P114" s="100"/>
      <c r="Q114" s="100"/>
      <c r="R114" s="100"/>
      <c r="S114" s="100"/>
      <c r="T114" s="100"/>
      <c r="U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</row>
    <row r="115" spans="1:34" x14ac:dyDescent="0.2">
      <c r="A115" s="100"/>
      <c r="B115" s="100"/>
      <c r="D115" s="99"/>
      <c r="F115" s="100"/>
      <c r="G115" s="100"/>
      <c r="H115" s="100"/>
      <c r="I115" s="100"/>
      <c r="J115" s="100"/>
      <c r="K115" s="100"/>
      <c r="L115" s="100"/>
      <c r="M115" s="100"/>
      <c r="N115" s="100"/>
      <c r="O115" s="99"/>
      <c r="P115" s="100"/>
      <c r="Q115" s="100"/>
      <c r="R115" s="100"/>
      <c r="S115" s="100"/>
      <c r="T115" s="100"/>
      <c r="U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</row>
    <row r="116" spans="1:34" x14ac:dyDescent="0.2">
      <c r="A116" s="100"/>
      <c r="B116" s="100"/>
      <c r="D116" s="99"/>
      <c r="F116" s="100"/>
      <c r="G116" s="100"/>
      <c r="H116" s="100"/>
      <c r="I116" s="100"/>
      <c r="J116" s="100"/>
      <c r="K116" s="100"/>
      <c r="L116" s="100"/>
      <c r="M116" s="100"/>
      <c r="N116" s="100"/>
      <c r="O116" s="99"/>
      <c r="P116" s="100"/>
      <c r="Q116" s="100"/>
      <c r="R116" s="100"/>
      <c r="S116" s="100"/>
      <c r="T116" s="100"/>
      <c r="U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</row>
    <row r="117" spans="1:34" x14ac:dyDescent="0.2">
      <c r="A117" s="100"/>
      <c r="B117" s="100"/>
      <c r="D117" s="99"/>
      <c r="F117" s="100"/>
      <c r="G117" s="100"/>
      <c r="H117" s="100"/>
      <c r="I117" s="100"/>
      <c r="J117" s="100"/>
      <c r="K117" s="100"/>
      <c r="L117" s="100"/>
      <c r="M117" s="100"/>
      <c r="N117" s="100"/>
      <c r="O117" s="99"/>
      <c r="P117" s="100"/>
      <c r="Q117" s="100"/>
      <c r="R117" s="100"/>
      <c r="S117" s="100"/>
      <c r="T117" s="100"/>
      <c r="U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</row>
    <row r="118" spans="1:34" x14ac:dyDescent="0.2">
      <c r="A118" s="100"/>
      <c r="B118" s="100"/>
      <c r="D118" s="99"/>
      <c r="F118" s="100"/>
      <c r="G118" s="100"/>
      <c r="H118" s="100"/>
      <c r="I118" s="100"/>
      <c r="J118" s="100"/>
      <c r="K118" s="100"/>
      <c r="L118" s="100"/>
      <c r="M118" s="100"/>
      <c r="N118" s="100"/>
      <c r="O118" s="99"/>
      <c r="P118" s="100"/>
      <c r="Q118" s="100"/>
      <c r="R118" s="100"/>
      <c r="S118" s="100"/>
      <c r="T118" s="100"/>
      <c r="U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</row>
    <row r="119" spans="1:34" x14ac:dyDescent="0.2">
      <c r="A119" s="100"/>
      <c r="B119" s="100"/>
      <c r="D119" s="99"/>
      <c r="F119" s="100"/>
      <c r="G119" s="100"/>
      <c r="H119" s="100"/>
      <c r="I119" s="100"/>
      <c r="J119" s="100"/>
      <c r="K119" s="100"/>
      <c r="L119" s="100"/>
      <c r="M119" s="100"/>
      <c r="N119" s="100"/>
      <c r="O119" s="99"/>
      <c r="P119" s="100"/>
      <c r="Q119" s="100"/>
      <c r="R119" s="100"/>
      <c r="S119" s="100"/>
      <c r="T119" s="100"/>
      <c r="U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</row>
    <row r="120" spans="1:34" x14ac:dyDescent="0.2">
      <c r="A120" s="100"/>
      <c r="B120" s="100"/>
      <c r="D120" s="99"/>
      <c r="F120" s="100"/>
      <c r="G120" s="100"/>
      <c r="H120" s="100"/>
      <c r="I120" s="100"/>
      <c r="J120" s="100"/>
      <c r="K120" s="100"/>
      <c r="L120" s="100"/>
      <c r="M120" s="100"/>
      <c r="N120" s="100"/>
      <c r="O120" s="99"/>
      <c r="P120" s="100"/>
      <c r="Q120" s="100"/>
      <c r="R120" s="100"/>
      <c r="S120" s="100"/>
      <c r="T120" s="100"/>
      <c r="U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</row>
    <row r="121" spans="1:34" x14ac:dyDescent="0.2">
      <c r="A121" s="100"/>
      <c r="B121" s="100"/>
      <c r="D121" s="99"/>
      <c r="F121" s="100"/>
      <c r="G121" s="100"/>
      <c r="H121" s="100"/>
      <c r="I121" s="100"/>
      <c r="J121" s="100"/>
      <c r="K121" s="100"/>
      <c r="L121" s="100"/>
      <c r="M121" s="100"/>
      <c r="N121" s="100"/>
      <c r="O121" s="99"/>
      <c r="P121" s="100"/>
      <c r="Q121" s="100"/>
      <c r="R121" s="100"/>
      <c r="S121" s="100"/>
      <c r="T121" s="100"/>
      <c r="U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</row>
    <row r="122" spans="1:34" x14ac:dyDescent="0.2">
      <c r="A122" s="100"/>
      <c r="B122" s="100"/>
      <c r="D122" s="99"/>
      <c r="F122" s="100"/>
      <c r="G122" s="100"/>
      <c r="H122" s="100"/>
      <c r="I122" s="100"/>
      <c r="J122" s="100"/>
      <c r="K122" s="100"/>
      <c r="L122" s="100"/>
      <c r="M122" s="100"/>
      <c r="N122" s="100"/>
      <c r="O122" s="99"/>
      <c r="P122" s="100"/>
      <c r="Q122" s="100"/>
      <c r="R122" s="100"/>
      <c r="S122" s="100"/>
      <c r="T122" s="100"/>
      <c r="U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</row>
    <row r="123" spans="1:34" x14ac:dyDescent="0.2">
      <c r="A123" s="100"/>
      <c r="B123" s="100"/>
      <c r="D123" s="99"/>
      <c r="F123" s="100"/>
      <c r="G123" s="100"/>
      <c r="H123" s="100"/>
      <c r="I123" s="100"/>
      <c r="J123" s="100"/>
      <c r="K123" s="100"/>
      <c r="L123" s="100"/>
      <c r="M123" s="100"/>
      <c r="N123" s="100"/>
      <c r="O123" s="99"/>
      <c r="P123" s="100"/>
      <c r="Q123" s="100"/>
      <c r="R123" s="100"/>
      <c r="S123" s="100"/>
      <c r="T123" s="100"/>
      <c r="U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</row>
    <row r="124" spans="1:34" x14ac:dyDescent="0.2">
      <c r="A124" s="100"/>
      <c r="B124" s="100"/>
      <c r="D124" s="99"/>
      <c r="F124" s="100"/>
      <c r="G124" s="100"/>
      <c r="H124" s="100"/>
      <c r="I124" s="100"/>
      <c r="J124" s="100"/>
      <c r="K124" s="100"/>
      <c r="L124" s="100"/>
      <c r="M124" s="100"/>
      <c r="N124" s="100"/>
      <c r="O124" s="99"/>
      <c r="P124" s="100"/>
      <c r="Q124" s="100"/>
      <c r="R124" s="100"/>
      <c r="S124" s="100"/>
      <c r="T124" s="100"/>
      <c r="U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</row>
    <row r="125" spans="1:34" x14ac:dyDescent="0.2">
      <c r="A125" s="100"/>
      <c r="B125" s="100"/>
      <c r="D125" s="99"/>
      <c r="F125" s="100"/>
      <c r="G125" s="100"/>
      <c r="H125" s="100"/>
      <c r="I125" s="100"/>
      <c r="J125" s="100"/>
      <c r="K125" s="100"/>
      <c r="L125" s="100"/>
      <c r="M125" s="100"/>
      <c r="N125" s="100"/>
      <c r="O125" s="99"/>
      <c r="P125" s="100"/>
      <c r="Q125" s="100"/>
      <c r="R125" s="100"/>
      <c r="S125" s="100"/>
      <c r="T125" s="100"/>
      <c r="U125" s="100"/>
      <c r="W125" s="100"/>
      <c r="X125" s="100"/>
      <c r="Y125" s="100"/>
      <c r="Z125" s="100"/>
      <c r="AA125" s="100"/>
      <c r="AB125" s="100"/>
    </row>
    <row r="126" spans="1:34" x14ac:dyDescent="0.2">
      <c r="A126" s="100"/>
      <c r="B126" s="100"/>
      <c r="D126" s="99"/>
      <c r="F126" s="100"/>
      <c r="G126" s="100"/>
      <c r="H126" s="100"/>
      <c r="I126" s="100"/>
      <c r="J126" s="100"/>
      <c r="K126" s="100"/>
      <c r="L126" s="100"/>
      <c r="M126" s="100"/>
      <c r="N126" s="100"/>
      <c r="O126" s="99"/>
      <c r="P126" s="100"/>
      <c r="Q126" s="100"/>
      <c r="R126" s="100"/>
      <c r="S126" s="100"/>
      <c r="T126" s="100"/>
      <c r="U126" s="100"/>
      <c r="W126" s="100"/>
      <c r="X126" s="100"/>
      <c r="Y126" s="100"/>
      <c r="Z126" s="100"/>
      <c r="AA126" s="100"/>
      <c r="AB126" s="100"/>
    </row>
    <row r="127" spans="1:34" x14ac:dyDescent="0.2">
      <c r="A127" s="100"/>
      <c r="B127" s="100"/>
      <c r="D127" s="99"/>
      <c r="F127" s="100"/>
      <c r="G127" s="100"/>
      <c r="H127" s="100"/>
      <c r="I127" s="100"/>
      <c r="J127" s="100"/>
      <c r="K127" s="100"/>
      <c r="L127" s="100"/>
      <c r="M127" s="100"/>
      <c r="N127" s="100"/>
      <c r="O127" s="99"/>
      <c r="P127" s="100"/>
      <c r="Q127" s="100"/>
      <c r="R127" s="100"/>
      <c r="S127" s="100"/>
      <c r="T127" s="100"/>
      <c r="U127" s="100"/>
      <c r="W127" s="100"/>
      <c r="X127" s="100"/>
      <c r="Y127" s="100"/>
      <c r="Z127" s="100"/>
      <c r="AA127" s="100"/>
      <c r="AB127" s="100"/>
    </row>
    <row r="128" spans="1:34" x14ac:dyDescent="0.2">
      <c r="A128" s="100"/>
      <c r="B128" s="100"/>
      <c r="D128" s="99"/>
      <c r="F128" s="100"/>
      <c r="G128" s="100"/>
      <c r="H128" s="100"/>
      <c r="I128" s="100"/>
      <c r="J128" s="100"/>
      <c r="K128" s="100"/>
      <c r="L128" s="100"/>
      <c r="M128" s="100"/>
      <c r="N128" s="100"/>
      <c r="O128" s="99"/>
      <c r="P128" s="100"/>
      <c r="Q128" s="100"/>
      <c r="R128" s="100"/>
      <c r="S128" s="100"/>
      <c r="T128" s="100"/>
      <c r="U128" s="100"/>
      <c r="W128" s="100"/>
      <c r="X128" s="100"/>
      <c r="Y128" s="100"/>
      <c r="Z128" s="100"/>
      <c r="AA128" s="100"/>
      <c r="AB128" s="100"/>
    </row>
    <row r="129" spans="1:28" x14ac:dyDescent="0.2">
      <c r="A129" s="100"/>
      <c r="B129" s="100"/>
      <c r="D129" s="99"/>
      <c r="F129" s="100"/>
      <c r="G129" s="100"/>
      <c r="M129" s="100"/>
      <c r="N129" s="100"/>
      <c r="O129" s="99"/>
      <c r="P129" s="100"/>
      <c r="Q129" s="100"/>
      <c r="R129" s="100"/>
      <c r="S129" s="100"/>
      <c r="T129" s="100"/>
      <c r="U129" s="100"/>
      <c r="W129" s="100"/>
      <c r="X129" s="100"/>
      <c r="Y129" s="100"/>
      <c r="Z129" s="100"/>
      <c r="AA129" s="100"/>
      <c r="AB129" s="100"/>
    </row>
    <row r="130" spans="1:28" x14ac:dyDescent="0.2">
      <c r="A130" s="100"/>
      <c r="B130" s="100"/>
      <c r="D130" s="99"/>
      <c r="F130" s="100"/>
      <c r="G130" s="100"/>
      <c r="N130" s="100"/>
      <c r="O130" s="99"/>
      <c r="P130" s="100"/>
      <c r="Q130" s="100"/>
      <c r="R130" s="100"/>
      <c r="S130" s="100"/>
      <c r="T130" s="100"/>
      <c r="U130" s="100"/>
      <c r="W130" s="100"/>
      <c r="X130" s="100"/>
      <c r="Y130" s="100"/>
      <c r="Z130" s="100"/>
      <c r="AA130" s="100"/>
      <c r="AB130" s="100"/>
    </row>
    <row r="131" spans="1:28" x14ac:dyDescent="0.2">
      <c r="A131" s="100"/>
      <c r="B131" s="100"/>
      <c r="D131" s="99"/>
      <c r="F131" s="100"/>
      <c r="G131" s="100"/>
      <c r="N131" s="100"/>
      <c r="O131" s="99"/>
      <c r="P131" s="100"/>
      <c r="Q131" s="100"/>
      <c r="R131" s="100"/>
      <c r="S131" s="100"/>
      <c r="T131" s="100"/>
      <c r="U131" s="100"/>
      <c r="W131" s="100"/>
      <c r="X131" s="100"/>
      <c r="Y131" s="100"/>
      <c r="Z131" s="100"/>
      <c r="AA131" s="100"/>
      <c r="AB131" s="100"/>
    </row>
    <row r="132" spans="1:28" x14ac:dyDescent="0.2">
      <c r="A132" s="100"/>
      <c r="B132" s="100"/>
      <c r="D132" s="99"/>
      <c r="F132" s="100"/>
      <c r="G132" s="100"/>
      <c r="N132" s="100"/>
      <c r="O132" s="99"/>
      <c r="P132" s="100"/>
      <c r="Q132" s="100"/>
      <c r="R132" s="100"/>
      <c r="S132" s="100"/>
      <c r="T132" s="100"/>
      <c r="U132" s="100"/>
      <c r="W132" s="100"/>
      <c r="X132" s="100"/>
      <c r="Y132" s="100"/>
      <c r="Z132" s="100"/>
      <c r="AA132" s="100"/>
      <c r="AB132" s="100"/>
    </row>
    <row r="133" spans="1:28" x14ac:dyDescent="0.2">
      <c r="A133" s="100"/>
      <c r="B133" s="100"/>
      <c r="D133" s="99"/>
      <c r="F133" s="100"/>
      <c r="G133" s="100"/>
      <c r="N133" s="100"/>
      <c r="O133" s="99"/>
      <c r="P133" s="100"/>
      <c r="Q133" s="100"/>
      <c r="R133" s="100"/>
      <c r="S133" s="100"/>
      <c r="T133" s="100"/>
      <c r="U133" s="100"/>
      <c r="W133" s="100"/>
      <c r="X133" s="100"/>
      <c r="Y133" s="100"/>
      <c r="Z133" s="100"/>
      <c r="AA133" s="100"/>
      <c r="AB133" s="100"/>
    </row>
    <row r="134" spans="1:28" x14ac:dyDescent="0.2">
      <c r="A134" s="100"/>
      <c r="B134" s="100"/>
      <c r="D134" s="99"/>
      <c r="F134" s="100"/>
      <c r="G134" s="100"/>
      <c r="N134" s="100"/>
      <c r="O134" s="99"/>
      <c r="P134" s="100"/>
      <c r="Q134" s="100"/>
      <c r="R134" s="100"/>
      <c r="S134" s="100"/>
      <c r="T134" s="100"/>
      <c r="U134" s="100"/>
      <c r="W134" s="100"/>
      <c r="X134" s="100"/>
      <c r="Y134" s="100"/>
      <c r="Z134" s="100"/>
      <c r="AA134" s="100"/>
      <c r="AB134" s="100"/>
    </row>
    <row r="135" spans="1:28" x14ac:dyDescent="0.2">
      <c r="A135" s="100"/>
      <c r="B135" s="100"/>
      <c r="D135" s="99"/>
      <c r="F135" s="100"/>
      <c r="G135" s="100"/>
      <c r="N135" s="100"/>
      <c r="O135" s="99"/>
      <c r="P135" s="100"/>
      <c r="Q135" s="100"/>
      <c r="R135" s="100"/>
      <c r="S135" s="100"/>
      <c r="T135" s="100"/>
      <c r="U135" s="100"/>
      <c r="W135" s="100"/>
      <c r="X135" s="100"/>
      <c r="Y135" s="100"/>
      <c r="Z135" s="100"/>
      <c r="AA135" s="100"/>
      <c r="AB135" s="100"/>
    </row>
    <row r="136" spans="1:28" x14ac:dyDescent="0.2">
      <c r="A136" s="100"/>
    </row>
    <row r="137" spans="1:28" x14ac:dyDescent="0.2">
      <c r="A137" s="100"/>
    </row>
  </sheetData>
  <sheetProtection selectLockedCells="1"/>
  <mergeCells count="81">
    <mergeCell ref="S74:W74"/>
    <mergeCell ref="A13:D13"/>
    <mergeCell ref="O13:S13"/>
    <mergeCell ref="S72:W72"/>
    <mergeCell ref="B73:N73"/>
    <mergeCell ref="S73:W73"/>
    <mergeCell ref="Q55:AB55"/>
    <mergeCell ref="Q56:AB56"/>
    <mergeCell ref="Q19:AB19"/>
    <mergeCell ref="Q34:AB34"/>
    <mergeCell ref="Q21:AB21"/>
    <mergeCell ref="Q22:AB22"/>
    <mergeCell ref="Q23:AB23"/>
    <mergeCell ref="Q24:AB24"/>
    <mergeCell ref="Q26:AB26"/>
    <mergeCell ref="Q27:AB27"/>
    <mergeCell ref="A7:F7"/>
    <mergeCell ref="O7:AB7"/>
    <mergeCell ref="Q20:AB20"/>
    <mergeCell ref="A8:D9"/>
    <mergeCell ref="F8:F9"/>
    <mergeCell ref="O8:S8"/>
    <mergeCell ref="O9:S10"/>
    <mergeCell ref="A10:D11"/>
    <mergeCell ref="F10:F11"/>
    <mergeCell ref="O11:S11"/>
    <mergeCell ref="A16:AB16"/>
    <mergeCell ref="A18:B18"/>
    <mergeCell ref="D18:F18"/>
    <mergeCell ref="O18:AB18"/>
    <mergeCell ref="A12:D12"/>
    <mergeCell ref="W8:AB10"/>
    <mergeCell ref="A1:AB2"/>
    <mergeCell ref="A3:AB3"/>
    <mergeCell ref="A4:AB4"/>
    <mergeCell ref="A5:B5"/>
    <mergeCell ref="N5:Q5"/>
    <mergeCell ref="R5:T5"/>
    <mergeCell ref="U5:W5"/>
    <mergeCell ref="B72:N72"/>
    <mergeCell ref="O72:Q72"/>
    <mergeCell ref="A66:AB66"/>
    <mergeCell ref="Q35:AB35"/>
    <mergeCell ref="Q36:AB36"/>
    <mergeCell ref="Q37:AB37"/>
    <mergeCell ref="Q38:AB38"/>
    <mergeCell ref="Q40:AB40"/>
    <mergeCell ref="Q41:AB41"/>
    <mergeCell ref="Q42:AB42"/>
    <mergeCell ref="Q43:AB43"/>
    <mergeCell ref="Q44:AB44"/>
    <mergeCell ref="Q45:AB45"/>
    <mergeCell ref="Q59:X64"/>
    <mergeCell ref="Q53:AB53"/>
    <mergeCell ref="B68:Q68"/>
    <mergeCell ref="AD3:AH5"/>
    <mergeCell ref="Q57:AB57"/>
    <mergeCell ref="Q58:AB58"/>
    <mergeCell ref="Q52:AB52"/>
    <mergeCell ref="O12:S12"/>
    <mergeCell ref="Q47:AB47"/>
    <mergeCell ref="Q48:AB48"/>
    <mergeCell ref="Q49:AB49"/>
    <mergeCell ref="Q50:AB50"/>
    <mergeCell ref="Q54:AB54"/>
    <mergeCell ref="Q51:AB51"/>
    <mergeCell ref="Q28:AB28"/>
    <mergeCell ref="Q29:AB29"/>
    <mergeCell ref="Q30:AB30"/>
    <mergeCell ref="Q31:AB31"/>
    <mergeCell ref="Q33:AB33"/>
    <mergeCell ref="B71:N71"/>
    <mergeCell ref="O71:Q71"/>
    <mergeCell ref="S71:W71"/>
    <mergeCell ref="S68:X68"/>
    <mergeCell ref="B69:N69"/>
    <mergeCell ref="O69:Q69"/>
    <mergeCell ref="S69:W69"/>
    <mergeCell ref="B70:N70"/>
    <mergeCell ref="O70:Q70"/>
    <mergeCell ref="S70:W70"/>
  </mergeCells>
  <conditionalFormatting sqref="N5:Q5">
    <cfRule type="expression" dxfId="28" priority="11" stopIfTrue="1">
      <formula>AND($F$5="jusqu'au :")</formula>
    </cfRule>
  </conditionalFormatting>
  <conditionalFormatting sqref="F42:F45 D42:D45 D23:D24 F23:F24 F27:F28 D27:D28 D31 F31 F34:F38 D34:D38 F48:F52 D48:D52">
    <cfRule type="cellIs" dxfId="27" priority="3" operator="notEqual">
      <formula>0.5</formula>
    </cfRule>
  </conditionalFormatting>
  <conditionalFormatting sqref="X74">
    <cfRule type="expression" dxfId="26" priority="2" stopIfTrue="1">
      <formula>AND($S$68="Heures IRP de délégation")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4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'EVP SOURCE'!$J$3:$J$4</xm:f>
          </x14:formula1>
          <xm:sqref>D5</xm:sqref>
        </x14:dataValidation>
        <x14:dataValidation type="list" allowBlank="1" showInputMessage="1" showErrorMessage="1">
          <x14:formula1>
            <xm:f>'EVP SOURCE'!$J$6:$J$7</xm:f>
          </x14:formula1>
          <xm:sqref>U5:W5</xm:sqref>
        </x14:dataValidation>
        <x14:dataValidation type="list" allowBlank="1" showInputMessage="1" showErrorMessage="1">
          <x14:formula1>
            <xm:f>'EVP SOURCE'!$J$9:$J$10</xm:f>
          </x14:formula1>
          <xm:sqref>Y5 AA5</xm:sqref>
        </x14:dataValidation>
        <x14:dataValidation type="list" showInputMessage="1" showErrorMessage="1">
          <x14:formula1>
            <xm:f>'EVP SOURCE'!$B$15:$B$18</xm:f>
          </x14:formula1>
          <xm:sqref>F54 D20:D24 F20:F24 F27:F31 F41:F45 D34:D38 D48:D52 D41:D45 D54 D27:D31 F34:F38 F48:F52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137"/>
  <sheetViews>
    <sheetView zoomScale="90" zoomScaleNormal="90" workbookViewId="0">
      <selection sqref="A1:XFD1048576"/>
    </sheetView>
  </sheetViews>
  <sheetFormatPr baseColWidth="10" defaultColWidth="11.42578125" defaultRowHeight="14.25" x14ac:dyDescent="0.2"/>
  <cols>
    <col min="1" max="1" width="16.140625" style="139" bestFit="1" customWidth="1"/>
    <col min="2" max="2" width="10.85546875" style="139" customWidth="1"/>
    <col min="3" max="3" width="1.42578125" style="100" customWidth="1"/>
    <col min="4" max="4" width="17.85546875" style="184" customWidth="1"/>
    <col min="5" max="5" width="1.140625" style="168" customWidth="1"/>
    <col min="6" max="6" width="17.85546875" style="139" customWidth="1"/>
    <col min="7" max="7" width="1.140625" style="139" customWidth="1"/>
    <col min="8" max="13" width="5.7109375" style="139" hidden="1" customWidth="1"/>
    <col min="14" max="14" width="1.140625" style="139" customWidth="1"/>
    <col min="15" max="15" width="11" style="184" customWidth="1"/>
    <col min="16" max="16" width="1.140625" style="139" customWidth="1"/>
    <col min="17" max="18" width="5.7109375" style="139" customWidth="1"/>
    <col min="19" max="19" width="9.7109375" style="139" customWidth="1"/>
    <col min="20" max="20" width="11.85546875" style="139" customWidth="1"/>
    <col min="21" max="21" width="10.140625" style="139" bestFit="1" customWidth="1"/>
    <col min="22" max="22" width="1.42578125" style="100" customWidth="1"/>
    <col min="23" max="23" width="9" style="139" bestFit="1" customWidth="1"/>
    <col min="24" max="27" width="10.7109375" style="139" customWidth="1"/>
    <col min="28" max="28" width="1.42578125" style="139" customWidth="1"/>
    <col min="29" max="29" width="1.140625" style="139" customWidth="1"/>
    <col min="30" max="32" width="11.42578125" style="139"/>
    <col min="33" max="33" width="13.5703125" style="139" customWidth="1"/>
    <col min="34" max="16384" width="11.42578125" style="139"/>
  </cols>
  <sheetData>
    <row r="1" spans="1:39" ht="15" customHeight="1" x14ac:dyDescent="0.2">
      <c r="A1" s="354" t="s">
        <v>31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</row>
    <row r="2" spans="1:39" ht="15" customHeight="1" thickBo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 ht="21.75" customHeight="1" x14ac:dyDescent="0.2">
      <c r="A3" s="355" t="str">
        <f>+'Période 1 - Paie Janvier'!A3:V3</f>
        <v>NOM + prénom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7"/>
      <c r="AC3" s="100"/>
      <c r="AD3" s="443"/>
      <c r="AE3" s="443"/>
      <c r="AF3" s="443"/>
      <c r="AG3" s="443"/>
      <c r="AH3" s="443"/>
      <c r="AI3" s="100"/>
      <c r="AJ3" s="100"/>
      <c r="AK3" s="100"/>
      <c r="AL3" s="100"/>
      <c r="AM3" s="100"/>
    </row>
    <row r="4" spans="1:39" ht="22.5" customHeight="1" thickBot="1" x14ac:dyDescent="0.25">
      <c r="A4" s="358" t="str">
        <f>+'Période 1 - Paie Janvier'!A4:V4</f>
        <v>STRUCTURE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60"/>
      <c r="AC4" s="100"/>
      <c r="AD4" s="443"/>
      <c r="AE4" s="443"/>
      <c r="AF4" s="443"/>
      <c r="AG4" s="443"/>
      <c r="AH4" s="443"/>
      <c r="AI4" s="100"/>
      <c r="AJ4" s="100"/>
      <c r="AK4" s="100"/>
      <c r="AL4" s="100"/>
      <c r="AM4" s="100"/>
    </row>
    <row r="5" spans="1:39" ht="37.5" customHeight="1" thickBot="1" x14ac:dyDescent="0.25">
      <c r="A5" s="361" t="s">
        <v>21</v>
      </c>
      <c r="B5" s="362"/>
      <c r="C5" s="140"/>
      <c r="D5" s="138" t="str">
        <f>'Période 2 - Paie Février'!D5</f>
        <v>CDI</v>
      </c>
      <c r="E5" s="140"/>
      <c r="F5" s="140" t="str">
        <f>'Période 2 - Paie Février'!F5</f>
        <v xml:space="preserve"> </v>
      </c>
      <c r="G5" s="140"/>
      <c r="H5" s="140"/>
      <c r="I5" s="140"/>
      <c r="J5" s="140"/>
      <c r="K5" s="140"/>
      <c r="L5" s="140"/>
      <c r="M5" s="140"/>
      <c r="N5" s="363"/>
      <c r="O5" s="363"/>
      <c r="P5" s="363"/>
      <c r="Q5" s="363"/>
      <c r="R5" s="362" t="s">
        <v>26</v>
      </c>
      <c r="S5" s="362"/>
      <c r="T5" s="362"/>
      <c r="U5" s="364" t="str">
        <f>'Période 2 - Paie Février'!U5:W5</f>
        <v>Temps_plein</v>
      </c>
      <c r="V5" s="364"/>
      <c r="W5" s="364"/>
      <c r="X5" s="141" t="s">
        <v>24</v>
      </c>
      <c r="Y5" s="138" t="str">
        <f>'Période 2 - Paie Février'!Y5</f>
        <v>Non</v>
      </c>
      <c r="Z5" s="141" t="s">
        <v>25</v>
      </c>
      <c r="AA5" s="101" t="str">
        <f>'Période 2 - Paie Février'!AA5</f>
        <v>Non</v>
      </c>
      <c r="AB5" s="142"/>
      <c r="AC5" s="100"/>
      <c r="AD5" s="443"/>
      <c r="AE5" s="443"/>
      <c r="AF5" s="443"/>
      <c r="AG5" s="443"/>
      <c r="AH5" s="443"/>
      <c r="AI5" s="100"/>
      <c r="AJ5" s="100"/>
      <c r="AK5" s="100"/>
      <c r="AL5" s="100"/>
      <c r="AM5" s="100"/>
    </row>
    <row r="6" spans="1:39" s="100" customFormat="1" ht="8.25" customHeight="1" thickBot="1" x14ac:dyDescent="0.25">
      <c r="A6" s="143"/>
      <c r="B6" s="143"/>
      <c r="C6" s="143"/>
      <c r="D6" s="144"/>
      <c r="E6" s="145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D6" s="185"/>
      <c r="AE6" s="185"/>
      <c r="AF6" s="185"/>
      <c r="AG6" s="185"/>
    </row>
    <row r="7" spans="1:39" ht="15" thickBot="1" x14ac:dyDescent="0.25">
      <c r="A7" s="349" t="s">
        <v>12</v>
      </c>
      <c r="B7" s="350"/>
      <c r="C7" s="350"/>
      <c r="D7" s="350"/>
      <c r="E7" s="351"/>
      <c r="F7" s="352"/>
      <c r="G7" s="147"/>
      <c r="H7" s="147"/>
      <c r="I7" s="147"/>
      <c r="J7" s="147"/>
      <c r="K7" s="147"/>
      <c r="L7" s="147"/>
      <c r="M7" s="147"/>
      <c r="N7" s="147"/>
      <c r="O7" s="349" t="s">
        <v>13</v>
      </c>
      <c r="P7" s="350"/>
      <c r="Q7" s="350"/>
      <c r="R7" s="350"/>
      <c r="S7" s="350"/>
      <c r="T7" s="350"/>
      <c r="U7" s="350"/>
      <c r="V7" s="350"/>
      <c r="W7" s="351"/>
      <c r="X7" s="351"/>
      <c r="Y7" s="351"/>
      <c r="Z7" s="351"/>
      <c r="AA7" s="351"/>
      <c r="AB7" s="353"/>
      <c r="AC7" s="100"/>
      <c r="AD7" s="185"/>
      <c r="AE7" s="185"/>
      <c r="AF7" s="185"/>
      <c r="AG7" s="185"/>
      <c r="AH7" s="100"/>
      <c r="AI7" s="100"/>
      <c r="AJ7" s="100"/>
      <c r="AK7" s="100"/>
      <c r="AL7" s="100"/>
      <c r="AM7" s="100"/>
    </row>
    <row r="8" spans="1:39" ht="30" customHeight="1" thickBot="1" x14ac:dyDescent="0.25">
      <c r="A8" s="377" t="s">
        <v>17</v>
      </c>
      <c r="B8" s="307"/>
      <c r="C8" s="307"/>
      <c r="D8" s="308"/>
      <c r="E8" s="148"/>
      <c r="F8" s="312">
        <v>218</v>
      </c>
      <c r="G8" s="149"/>
      <c r="H8" s="149"/>
      <c r="I8" s="149"/>
      <c r="J8" s="149"/>
      <c r="K8" s="149"/>
      <c r="L8" s="149"/>
      <c r="M8" s="149"/>
      <c r="N8" s="149"/>
      <c r="O8" s="323" t="str">
        <f>+'Période 2 - Paie Février'!O8:S8</f>
        <v>Nb jours repos FAJ pris
depuis 01.01.2024</v>
      </c>
      <c r="P8" s="324"/>
      <c r="Q8" s="324"/>
      <c r="R8" s="324"/>
      <c r="S8" s="325"/>
      <c r="T8" s="186">
        <f>SUM(K19:L52)+'Période 6 - Paie Juin'!T8</f>
        <v>0</v>
      </c>
      <c r="W8" s="326" t="s">
        <v>14</v>
      </c>
      <c r="X8" s="327"/>
      <c r="Y8" s="327"/>
      <c r="Z8" s="327"/>
      <c r="AA8" s="327"/>
      <c r="AB8" s="328"/>
      <c r="AC8" s="100"/>
      <c r="AD8" s="185"/>
      <c r="AE8" s="185"/>
      <c r="AF8" s="185"/>
      <c r="AG8" s="185"/>
      <c r="AH8" s="100"/>
      <c r="AI8" s="100"/>
      <c r="AJ8" s="100"/>
      <c r="AK8" s="100"/>
      <c r="AL8" s="100"/>
      <c r="AM8" s="100"/>
    </row>
    <row r="9" spans="1:39" ht="20.100000000000001" customHeight="1" thickBot="1" x14ac:dyDescent="0.25">
      <c r="A9" s="309"/>
      <c r="B9" s="310"/>
      <c r="C9" s="310"/>
      <c r="D9" s="311"/>
      <c r="E9" s="139"/>
      <c r="F9" s="313"/>
      <c r="G9" s="149"/>
      <c r="H9" s="149"/>
      <c r="I9" s="149"/>
      <c r="J9" s="149"/>
      <c r="K9" s="149"/>
      <c r="L9" s="149"/>
      <c r="M9" s="149"/>
      <c r="N9" s="149"/>
      <c r="O9" s="335" t="s">
        <v>18</v>
      </c>
      <c r="P9" s="336"/>
      <c r="Q9" s="336"/>
      <c r="R9" s="336"/>
      <c r="S9" s="336"/>
      <c r="T9" s="151" t="s">
        <v>19</v>
      </c>
      <c r="U9" s="102">
        <v>0</v>
      </c>
      <c r="W9" s="329"/>
      <c r="X9" s="330"/>
      <c r="Y9" s="330"/>
      <c r="Z9" s="330"/>
      <c r="AA9" s="330"/>
      <c r="AB9" s="331"/>
      <c r="AC9" s="100"/>
      <c r="AD9" s="185"/>
      <c r="AE9" s="185"/>
      <c r="AF9" s="185"/>
      <c r="AG9" s="185"/>
      <c r="AH9" s="100"/>
      <c r="AI9" s="100"/>
      <c r="AJ9" s="100"/>
      <c r="AK9" s="100"/>
      <c r="AL9" s="100"/>
      <c r="AM9" s="100"/>
    </row>
    <row r="10" spans="1:39" ht="20.100000000000001" customHeight="1" thickBot="1" x14ac:dyDescent="0.25">
      <c r="A10" s="306" t="str">
        <f>+'Période 6 - Paie Juin'!A10:D11</f>
        <v>Nb de jours ouvrés de repos FAJ
à prendre en 2024</v>
      </c>
      <c r="B10" s="307"/>
      <c r="C10" s="307"/>
      <c r="D10" s="308"/>
      <c r="E10" s="152"/>
      <c r="F10" s="312">
        <f>'Période 2 - Paie Février'!F10:F11</f>
        <v>9</v>
      </c>
      <c r="G10" s="149"/>
      <c r="H10" s="149"/>
      <c r="I10" s="149"/>
      <c r="J10" s="149"/>
      <c r="K10" s="149"/>
      <c r="L10" s="149"/>
      <c r="M10" s="149"/>
      <c r="N10" s="149"/>
      <c r="O10" s="337"/>
      <c r="P10" s="338"/>
      <c r="Q10" s="338"/>
      <c r="R10" s="338"/>
      <c r="S10" s="338"/>
      <c r="T10" s="151" t="s">
        <v>20</v>
      </c>
      <c r="U10" s="103">
        <f>'Période 6 - Paie Juin'!U9:U10+U9</f>
        <v>0</v>
      </c>
      <c r="W10" s="332"/>
      <c r="X10" s="333"/>
      <c r="Y10" s="333"/>
      <c r="Z10" s="333"/>
      <c r="AA10" s="333"/>
      <c r="AB10" s="334"/>
      <c r="AC10" s="100"/>
      <c r="AD10" s="185"/>
      <c r="AE10" s="185"/>
      <c r="AF10" s="185"/>
      <c r="AG10" s="185"/>
      <c r="AH10" s="100"/>
      <c r="AI10" s="100"/>
      <c r="AJ10" s="100"/>
      <c r="AK10" s="100"/>
      <c r="AL10" s="100"/>
      <c r="AM10" s="100"/>
    </row>
    <row r="11" spans="1:39" ht="31.5" customHeight="1" thickBot="1" x14ac:dyDescent="0.25">
      <c r="A11" s="394"/>
      <c r="B11" s="395"/>
      <c r="C11" s="395"/>
      <c r="D11" s="396"/>
      <c r="E11" s="152"/>
      <c r="F11" s="391"/>
      <c r="G11" s="149"/>
      <c r="H11" s="149"/>
      <c r="I11" s="149"/>
      <c r="J11" s="149"/>
      <c r="K11" s="149"/>
      <c r="L11" s="149"/>
      <c r="M11" s="149"/>
      <c r="N11" s="149"/>
      <c r="O11" s="368" t="str">
        <f>+'Période 6 - Paie Juin'!O11:S11</f>
        <v>Nb jours repos restant à prendre
avant le 31.12.2024</v>
      </c>
      <c r="P11" s="369"/>
      <c r="Q11" s="369"/>
      <c r="R11" s="369"/>
      <c r="S11" s="370"/>
      <c r="T11" s="187">
        <f>F10-T8-U9</f>
        <v>9</v>
      </c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00"/>
      <c r="AI11" s="100"/>
      <c r="AJ11" s="100"/>
      <c r="AK11" s="100"/>
      <c r="AL11" s="100"/>
      <c r="AM11" s="100"/>
    </row>
    <row r="12" spans="1:39" ht="21.75" customHeight="1" thickBot="1" x14ac:dyDescent="0.25">
      <c r="A12" s="365" t="s">
        <v>156</v>
      </c>
      <c r="B12" s="366"/>
      <c r="C12" s="366"/>
      <c r="D12" s="367"/>
      <c r="E12" s="152"/>
      <c r="F12" s="188">
        <f>+D54+F54</f>
        <v>20</v>
      </c>
      <c r="G12" s="154"/>
      <c r="H12" s="154"/>
      <c r="I12" s="154"/>
      <c r="J12" s="154"/>
      <c r="K12" s="154"/>
      <c r="L12" s="154"/>
      <c r="M12" s="154"/>
      <c r="N12" s="154"/>
      <c r="O12" s="368" t="str">
        <f>+'Période 6 - Paie Juin'!O12:S12</f>
        <v>JOURS TRAVAILLES 2024</v>
      </c>
      <c r="P12" s="369"/>
      <c r="Q12" s="369"/>
      <c r="R12" s="369"/>
      <c r="S12" s="370"/>
      <c r="T12" s="188">
        <f>+F12+'Période 6 - Paie Juin'!T12</f>
        <v>124</v>
      </c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00"/>
      <c r="AI12" s="100"/>
      <c r="AJ12" s="100"/>
      <c r="AK12" s="100"/>
      <c r="AL12" s="100"/>
      <c r="AM12" s="100"/>
    </row>
    <row r="13" spans="1:39" ht="23.25" customHeight="1" thickBot="1" x14ac:dyDescent="0.25">
      <c r="A13" s="365" t="s">
        <v>159</v>
      </c>
      <c r="B13" s="366"/>
      <c r="C13" s="366"/>
      <c r="D13" s="367"/>
      <c r="E13" s="152"/>
      <c r="F13" s="189">
        <f>+J54</f>
        <v>20</v>
      </c>
      <c r="G13" s="154"/>
      <c r="H13" s="154"/>
      <c r="I13" s="154"/>
      <c r="J13" s="154"/>
      <c r="K13" s="154"/>
      <c r="L13" s="154"/>
      <c r="M13" s="154"/>
      <c r="N13" s="154"/>
      <c r="O13" s="368" t="str">
        <f>+'Période 6 - Paie Juin'!O13:S13</f>
        <v>Cumul transport 2024</v>
      </c>
      <c r="P13" s="369"/>
      <c r="Q13" s="369"/>
      <c r="R13" s="369"/>
      <c r="S13" s="370"/>
      <c r="T13" s="189">
        <f>+F13+'Période 6 - Paie Juin'!T13</f>
        <v>124</v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00"/>
      <c r="AI13" s="100"/>
      <c r="AJ13" s="100"/>
      <c r="AK13" s="100"/>
      <c r="AL13" s="100"/>
      <c r="AM13" s="100"/>
    </row>
    <row r="14" spans="1:39" ht="12.75" hidden="1" customHeight="1" x14ac:dyDescent="0.2">
      <c r="A14" s="100"/>
      <c r="B14" s="100"/>
      <c r="D14" s="100"/>
      <c r="E14" s="154"/>
      <c r="F14" s="100"/>
      <c r="G14" s="154"/>
      <c r="H14" s="155"/>
      <c r="I14" s="155"/>
      <c r="J14" s="155"/>
      <c r="K14" s="155"/>
      <c r="L14" s="155"/>
      <c r="M14" s="154"/>
      <c r="N14" s="154"/>
      <c r="O14" s="99"/>
      <c r="P14" s="100"/>
      <c r="Q14" s="100"/>
      <c r="R14" s="100"/>
      <c r="S14" s="100"/>
      <c r="T14" s="100"/>
      <c r="U14" s="100"/>
      <c r="W14" s="100"/>
      <c r="X14" s="100"/>
      <c r="Y14" s="100"/>
      <c r="Z14" s="100"/>
      <c r="AA14" s="100"/>
      <c r="AB14" s="100"/>
      <c r="AC14" s="100"/>
      <c r="AD14" s="185"/>
      <c r="AE14" s="185"/>
      <c r="AF14" s="185"/>
      <c r="AG14" s="185"/>
      <c r="AH14" s="100"/>
      <c r="AI14" s="100"/>
      <c r="AJ14" s="100"/>
      <c r="AK14" s="100"/>
      <c r="AL14" s="100"/>
      <c r="AM14" s="100"/>
    </row>
    <row r="15" spans="1:39" s="100" customFormat="1" ht="6.75" customHeight="1" thickBot="1" x14ac:dyDescent="0.25">
      <c r="A15" s="191"/>
      <c r="B15" s="192"/>
      <c r="C15" s="192"/>
      <c r="D15" s="193"/>
      <c r="E15" s="193"/>
      <c r="F15" s="194"/>
      <c r="G15" s="155"/>
      <c r="H15" s="155"/>
      <c r="I15" s="155"/>
      <c r="J15" s="155"/>
      <c r="K15" s="155"/>
      <c r="L15" s="155"/>
      <c r="M15" s="155"/>
      <c r="N15" s="155"/>
      <c r="O15" s="99"/>
      <c r="AD15" s="185"/>
      <c r="AE15" s="185"/>
      <c r="AF15" s="185"/>
      <c r="AG15" s="185"/>
    </row>
    <row r="16" spans="1:39" ht="42" customHeight="1" thickBot="1" x14ac:dyDescent="0.25">
      <c r="A16" s="385" t="s">
        <v>181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/>
      <c r="AC16" s="100"/>
      <c r="AD16" s="185"/>
      <c r="AE16" s="185"/>
      <c r="AF16" s="185"/>
      <c r="AG16" s="185"/>
      <c r="AH16" s="100"/>
      <c r="AI16" s="100"/>
      <c r="AJ16" s="100"/>
      <c r="AK16" s="100"/>
      <c r="AL16" s="100"/>
      <c r="AM16" s="100"/>
    </row>
    <row r="17" spans="1:39" s="100" customFormat="1" ht="7.5" customHeight="1" thickBot="1" x14ac:dyDescent="0.25">
      <c r="C17" s="156"/>
      <c r="D17" s="157"/>
      <c r="E17" s="158"/>
      <c r="F17" s="159"/>
      <c r="G17" s="159"/>
      <c r="H17" s="154" t="s">
        <v>162</v>
      </c>
      <c r="I17" s="154" t="s">
        <v>162</v>
      </c>
      <c r="J17" s="154" t="s">
        <v>163</v>
      </c>
      <c r="K17" s="154" t="s">
        <v>36</v>
      </c>
      <c r="L17" s="154" t="s">
        <v>36</v>
      </c>
      <c r="M17" s="159"/>
      <c r="N17" s="159"/>
      <c r="O17" s="99"/>
      <c r="AD17" s="185"/>
      <c r="AE17" s="185"/>
      <c r="AF17" s="185"/>
      <c r="AG17" s="185"/>
    </row>
    <row r="18" spans="1:39" ht="26.25" customHeight="1" thickBot="1" x14ac:dyDescent="0.25">
      <c r="A18" s="343" t="s">
        <v>6</v>
      </c>
      <c r="B18" s="344"/>
      <c r="D18" s="343" t="s">
        <v>11</v>
      </c>
      <c r="E18" s="345"/>
      <c r="F18" s="344"/>
      <c r="G18" s="154"/>
      <c r="H18" s="154"/>
      <c r="I18" s="154"/>
      <c r="J18" s="154"/>
      <c r="K18" s="154"/>
      <c r="L18" s="154"/>
      <c r="M18" s="154"/>
      <c r="N18" s="154"/>
      <c r="O18" s="346" t="s">
        <v>8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8"/>
      <c r="AC18" s="100"/>
      <c r="AD18" s="185"/>
      <c r="AE18" s="185"/>
      <c r="AF18" s="185"/>
      <c r="AG18" s="185"/>
      <c r="AH18" s="100"/>
      <c r="AI18" s="100"/>
      <c r="AJ18" s="100"/>
      <c r="AK18" s="100"/>
      <c r="AL18" s="100"/>
      <c r="AM18" s="100"/>
    </row>
    <row r="19" spans="1:39" s="154" customFormat="1" ht="26.25" customHeight="1" thickBot="1" x14ac:dyDescent="0.25">
      <c r="A19" s="160"/>
      <c r="B19" s="160"/>
      <c r="D19" s="96" t="s">
        <v>7</v>
      </c>
      <c r="E19" s="98"/>
      <c r="F19" s="96" t="s">
        <v>5</v>
      </c>
      <c r="H19" s="154">
        <f>IF(D19=0.5,0.5,0)</f>
        <v>0</v>
      </c>
      <c r="I19" s="154">
        <f>IF(F19=0.5,0.5,0)</f>
        <v>0</v>
      </c>
      <c r="J19" s="154">
        <f>IF(I19+H19&gt;0,1,0)</f>
        <v>0</v>
      </c>
      <c r="K19" s="154">
        <f>IF(D19="FAJ",0.5,0)</f>
        <v>0</v>
      </c>
      <c r="L19" s="154">
        <f>IF(F19="FAJ",0.5,0)</f>
        <v>0</v>
      </c>
      <c r="O19" s="97" t="s">
        <v>15</v>
      </c>
      <c r="P19" s="98"/>
      <c r="Q19" s="300" t="s">
        <v>16</v>
      </c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2"/>
      <c r="AD19" s="185"/>
      <c r="AE19" s="185"/>
      <c r="AF19" s="185"/>
      <c r="AG19" s="185"/>
    </row>
    <row r="20" spans="1:39" ht="15" customHeight="1" x14ac:dyDescent="0.2">
      <c r="A20" s="205"/>
      <c r="B20" s="206"/>
      <c r="C20" s="207"/>
      <c r="D20" s="77"/>
      <c r="E20" s="65"/>
      <c r="F20" s="78"/>
      <c r="G20" s="196"/>
      <c r="H20" s="154">
        <f t="shared" ref="H20:H51" si="0">IF(D20=0.5,0.5,0)</f>
        <v>0</v>
      </c>
      <c r="I20" s="154">
        <f t="shared" ref="I20:I51" si="1">IF(F20=0.5,0.5,0)</f>
        <v>0</v>
      </c>
      <c r="J20" s="154">
        <f t="shared" ref="J20:J51" si="2">IF(I20+H20&gt;0,1,0)</f>
        <v>0</v>
      </c>
      <c r="K20" s="154">
        <f t="shared" ref="K20:K51" si="3">IF(D20="FAJ",0.5,0)</f>
        <v>0</v>
      </c>
      <c r="L20" s="154">
        <f t="shared" ref="L20:L51" si="4">IF(F20="FAJ",0.5,0)</f>
        <v>0</v>
      </c>
      <c r="M20" s="154"/>
      <c r="N20" s="207"/>
      <c r="O20" s="79"/>
      <c r="P20" s="65"/>
      <c r="Q20" s="437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9"/>
      <c r="AC20" s="100"/>
      <c r="AD20" s="185"/>
      <c r="AE20" s="185"/>
      <c r="AF20" s="185"/>
      <c r="AG20" s="185"/>
      <c r="AH20" s="100"/>
      <c r="AI20" s="100"/>
      <c r="AJ20" s="100"/>
      <c r="AK20" s="100"/>
      <c r="AL20" s="100"/>
      <c r="AM20" s="100"/>
    </row>
    <row r="21" spans="1:39" ht="15" customHeight="1" x14ac:dyDescent="0.2">
      <c r="A21" s="208"/>
      <c r="B21" s="210"/>
      <c r="C21" s="207"/>
      <c r="D21" s="80"/>
      <c r="E21" s="65"/>
      <c r="F21" s="81"/>
      <c r="G21" s="196"/>
      <c r="H21" s="154">
        <f t="shared" si="0"/>
        <v>0</v>
      </c>
      <c r="I21" s="154">
        <f t="shared" si="1"/>
        <v>0</v>
      </c>
      <c r="J21" s="154">
        <f t="shared" si="2"/>
        <v>0</v>
      </c>
      <c r="K21" s="154">
        <f t="shared" si="3"/>
        <v>0</v>
      </c>
      <c r="L21" s="154">
        <f t="shared" si="4"/>
        <v>0</v>
      </c>
      <c r="M21" s="154"/>
      <c r="N21" s="207"/>
      <c r="O21" s="82"/>
      <c r="P21" s="65"/>
      <c r="Q21" s="440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2"/>
      <c r="AC21" s="100"/>
      <c r="AD21" s="185"/>
      <c r="AE21" s="185"/>
      <c r="AF21" s="185"/>
      <c r="AG21" s="185"/>
      <c r="AH21" s="100"/>
      <c r="AI21" s="100"/>
      <c r="AJ21" s="100"/>
      <c r="AK21" s="100"/>
      <c r="AL21" s="100"/>
      <c r="AM21" s="100"/>
    </row>
    <row r="22" spans="1:39" ht="15" customHeight="1" x14ac:dyDescent="0.2">
      <c r="A22" s="208"/>
      <c r="B22" s="210"/>
      <c r="C22" s="207"/>
      <c r="D22" s="80"/>
      <c r="E22" s="65"/>
      <c r="F22" s="81"/>
      <c r="G22" s="196"/>
      <c r="H22" s="154">
        <f t="shared" si="0"/>
        <v>0</v>
      </c>
      <c r="I22" s="154">
        <f t="shared" si="1"/>
        <v>0</v>
      </c>
      <c r="J22" s="154">
        <f t="shared" si="2"/>
        <v>0</v>
      </c>
      <c r="K22" s="154">
        <f t="shared" si="3"/>
        <v>0</v>
      </c>
      <c r="L22" s="154">
        <f t="shared" si="4"/>
        <v>0</v>
      </c>
      <c r="M22" s="154"/>
      <c r="N22" s="207"/>
      <c r="O22" s="82"/>
      <c r="P22" s="6"/>
      <c r="Q22" s="440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2"/>
      <c r="AC22" s="100"/>
      <c r="AD22" s="185"/>
      <c r="AE22" s="185"/>
      <c r="AF22" s="185"/>
      <c r="AG22" s="185"/>
      <c r="AH22" s="100"/>
      <c r="AI22" s="100"/>
      <c r="AJ22" s="100"/>
      <c r="AK22" s="100"/>
      <c r="AL22" s="100"/>
      <c r="AM22" s="100"/>
    </row>
    <row r="23" spans="1:39" ht="15" customHeight="1" x14ac:dyDescent="0.2">
      <c r="A23" s="208"/>
      <c r="B23" s="210"/>
      <c r="C23" s="207"/>
      <c r="D23" s="80"/>
      <c r="E23" s="65"/>
      <c r="F23" s="81"/>
      <c r="G23" s="196"/>
      <c r="H23" s="154">
        <f t="shared" ref="H23:H24" si="5">IF(D23=0.5,0.5,0)</f>
        <v>0</v>
      </c>
      <c r="I23" s="154">
        <f t="shared" ref="I23:I24" si="6">IF(F23=0.5,0.5,0)</f>
        <v>0</v>
      </c>
      <c r="J23" s="154">
        <f t="shared" ref="J23:J24" si="7">IF(I23+H23&gt;0,1,0)</f>
        <v>0</v>
      </c>
      <c r="K23" s="154">
        <f t="shared" ref="K23:K24" si="8">IF(D23="FAJ",0.5,0)</f>
        <v>0</v>
      </c>
      <c r="L23" s="154">
        <f t="shared" ref="L23:L24" si="9">IF(F23="FAJ",0.5,0)</f>
        <v>0</v>
      </c>
      <c r="M23" s="154"/>
      <c r="N23" s="207"/>
      <c r="O23" s="82"/>
      <c r="P23" s="6"/>
      <c r="Q23" s="440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2"/>
      <c r="AC23" s="100"/>
      <c r="AD23" s="185"/>
      <c r="AE23" s="185"/>
      <c r="AF23" s="185"/>
      <c r="AG23" s="185"/>
      <c r="AH23" s="100"/>
      <c r="AI23" s="100"/>
      <c r="AJ23" s="100"/>
      <c r="AK23" s="100"/>
      <c r="AL23" s="100"/>
      <c r="AM23" s="100"/>
    </row>
    <row r="24" spans="1:39" ht="15" customHeight="1" x14ac:dyDescent="0.2">
      <c r="A24" s="208"/>
      <c r="B24" s="210"/>
      <c r="C24" s="207"/>
      <c r="D24" s="80"/>
      <c r="E24" s="65"/>
      <c r="F24" s="81"/>
      <c r="G24" s="196"/>
      <c r="H24" s="154">
        <f t="shared" si="5"/>
        <v>0</v>
      </c>
      <c r="I24" s="154">
        <f t="shared" si="6"/>
        <v>0</v>
      </c>
      <c r="J24" s="154">
        <f t="shared" si="7"/>
        <v>0</v>
      </c>
      <c r="K24" s="154">
        <f t="shared" si="8"/>
        <v>0</v>
      </c>
      <c r="L24" s="154">
        <f t="shared" si="9"/>
        <v>0</v>
      </c>
      <c r="M24" s="154"/>
      <c r="N24" s="207"/>
      <c r="O24" s="82"/>
      <c r="P24" s="6"/>
      <c r="Q24" s="440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2"/>
      <c r="AC24" s="100"/>
      <c r="AD24" s="185"/>
      <c r="AE24" s="185"/>
      <c r="AF24" s="185"/>
      <c r="AG24" s="185"/>
      <c r="AH24" s="100"/>
      <c r="AI24" s="100"/>
      <c r="AJ24" s="100"/>
      <c r="AK24" s="100"/>
      <c r="AL24" s="100"/>
      <c r="AM24" s="100"/>
    </row>
    <row r="25" spans="1:39" s="100" customFormat="1" ht="15" thickBot="1" x14ac:dyDescent="0.25">
      <c r="A25" s="197" t="s">
        <v>169</v>
      </c>
      <c r="B25" s="198">
        <v>45444</v>
      </c>
      <c r="C25" s="199"/>
      <c r="D25" s="113"/>
      <c r="E25" s="113"/>
      <c r="F25" s="114"/>
      <c r="G25" s="154"/>
      <c r="H25" s="154">
        <f t="shared" si="0"/>
        <v>0</v>
      </c>
      <c r="I25" s="154">
        <f t="shared" si="1"/>
        <v>0</v>
      </c>
      <c r="J25" s="154">
        <f t="shared" si="2"/>
        <v>0</v>
      </c>
      <c r="K25" s="154">
        <f t="shared" si="3"/>
        <v>0</v>
      </c>
      <c r="L25" s="154">
        <f t="shared" si="4"/>
        <v>0</v>
      </c>
      <c r="M25" s="154"/>
      <c r="O25" s="99"/>
      <c r="AD25" s="185"/>
      <c r="AE25" s="185"/>
      <c r="AF25" s="185"/>
      <c r="AG25" s="185"/>
    </row>
    <row r="26" spans="1:39" s="154" customFormat="1" ht="26.25" customHeight="1" thickBot="1" x14ac:dyDescent="0.25">
      <c r="A26" s="160"/>
      <c r="B26" s="160"/>
      <c r="D26" s="96" t="s">
        <v>7</v>
      </c>
      <c r="E26" s="98"/>
      <c r="F26" s="96" t="s">
        <v>5</v>
      </c>
      <c r="H26" s="154">
        <f t="shared" si="0"/>
        <v>0</v>
      </c>
      <c r="I26" s="154">
        <f t="shared" si="1"/>
        <v>0</v>
      </c>
      <c r="J26" s="154">
        <f t="shared" si="2"/>
        <v>0</v>
      </c>
      <c r="K26" s="154">
        <f t="shared" si="3"/>
        <v>0</v>
      </c>
      <c r="L26" s="154">
        <f t="shared" si="4"/>
        <v>0</v>
      </c>
      <c r="O26" s="97" t="s">
        <v>15</v>
      </c>
      <c r="P26" s="98"/>
      <c r="Q26" s="300" t="s">
        <v>16</v>
      </c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D26" s="185"/>
      <c r="AE26" s="185"/>
      <c r="AF26" s="185"/>
      <c r="AG26" s="185"/>
    </row>
    <row r="27" spans="1:39" ht="15" customHeight="1" x14ac:dyDescent="0.2">
      <c r="A27" s="161" t="s">
        <v>0</v>
      </c>
      <c r="B27" s="162">
        <v>45080</v>
      </c>
      <c r="D27" s="86">
        <v>0.5</v>
      </c>
      <c r="E27" s="6"/>
      <c r="F27" s="86">
        <v>0.5</v>
      </c>
      <c r="G27" s="154"/>
      <c r="H27" s="154">
        <f t="shared" si="0"/>
        <v>0.5</v>
      </c>
      <c r="I27" s="154">
        <f t="shared" si="1"/>
        <v>0.5</v>
      </c>
      <c r="J27" s="154">
        <f t="shared" si="2"/>
        <v>1</v>
      </c>
      <c r="K27" s="154">
        <f t="shared" si="3"/>
        <v>0</v>
      </c>
      <c r="L27" s="154">
        <f t="shared" si="4"/>
        <v>0</v>
      </c>
      <c r="M27" s="154"/>
      <c r="O27" s="7"/>
      <c r="P27" s="98"/>
      <c r="Q27" s="303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5"/>
      <c r="AC27" s="100"/>
      <c r="AD27" s="185"/>
      <c r="AE27" s="185"/>
      <c r="AF27" s="185"/>
      <c r="AG27" s="185"/>
      <c r="AH27" s="100"/>
      <c r="AI27" s="100"/>
      <c r="AJ27" s="100"/>
      <c r="AK27" s="100"/>
      <c r="AL27" s="100"/>
      <c r="AM27" s="100"/>
    </row>
    <row r="28" spans="1:39" ht="15" customHeight="1" x14ac:dyDescent="0.2">
      <c r="A28" s="163" t="s">
        <v>1</v>
      </c>
      <c r="B28" s="164">
        <f>B27+1</f>
        <v>45081</v>
      </c>
      <c r="D28" s="86">
        <v>0.5</v>
      </c>
      <c r="E28" s="6"/>
      <c r="F28" s="86">
        <v>0.5</v>
      </c>
      <c r="G28" s="154"/>
      <c r="H28" s="154">
        <f t="shared" si="0"/>
        <v>0.5</v>
      </c>
      <c r="I28" s="154">
        <f t="shared" si="1"/>
        <v>0.5</v>
      </c>
      <c r="J28" s="154">
        <f t="shared" si="2"/>
        <v>1</v>
      </c>
      <c r="K28" s="154">
        <f t="shared" si="3"/>
        <v>0</v>
      </c>
      <c r="L28" s="154">
        <f t="shared" si="4"/>
        <v>0</v>
      </c>
      <c r="M28" s="154"/>
      <c r="O28" s="8"/>
      <c r="P28" s="6"/>
      <c r="Q28" s="284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6"/>
      <c r="AC28" s="100"/>
      <c r="AD28" s="185"/>
      <c r="AE28" s="185"/>
      <c r="AF28" s="185"/>
      <c r="AG28" s="185"/>
      <c r="AH28" s="100"/>
      <c r="AI28" s="100"/>
      <c r="AJ28" s="100"/>
      <c r="AK28" s="100"/>
      <c r="AL28" s="100"/>
      <c r="AM28" s="100"/>
    </row>
    <row r="29" spans="1:39" ht="15" customHeight="1" x14ac:dyDescent="0.2">
      <c r="A29" s="163" t="s">
        <v>2</v>
      </c>
      <c r="B29" s="164">
        <f>B28+1</f>
        <v>45082</v>
      </c>
      <c r="D29" s="86">
        <v>0.5</v>
      </c>
      <c r="E29" s="6"/>
      <c r="F29" s="86">
        <v>0.5</v>
      </c>
      <c r="G29" s="154"/>
      <c r="H29" s="154">
        <f t="shared" si="0"/>
        <v>0.5</v>
      </c>
      <c r="I29" s="154">
        <f t="shared" si="1"/>
        <v>0.5</v>
      </c>
      <c r="J29" s="154">
        <f t="shared" si="2"/>
        <v>1</v>
      </c>
      <c r="K29" s="154">
        <f t="shared" si="3"/>
        <v>0</v>
      </c>
      <c r="L29" s="154">
        <f t="shared" si="4"/>
        <v>0</v>
      </c>
      <c r="M29" s="154"/>
      <c r="O29" s="8"/>
      <c r="P29" s="6"/>
      <c r="Q29" s="284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6"/>
      <c r="AC29" s="100"/>
      <c r="AD29" s="185"/>
      <c r="AE29" s="185"/>
      <c r="AF29" s="185"/>
      <c r="AG29" s="185"/>
      <c r="AH29" s="100"/>
      <c r="AI29" s="100"/>
      <c r="AJ29" s="100"/>
      <c r="AK29" s="100"/>
      <c r="AL29" s="100"/>
      <c r="AM29" s="100"/>
    </row>
    <row r="30" spans="1:39" ht="15" customHeight="1" x14ac:dyDescent="0.2">
      <c r="A30" s="163" t="s">
        <v>3</v>
      </c>
      <c r="B30" s="164">
        <f>B29+1</f>
        <v>45083</v>
      </c>
      <c r="D30" s="86">
        <v>0.5</v>
      </c>
      <c r="E30" s="6"/>
      <c r="F30" s="86">
        <v>0.5</v>
      </c>
      <c r="G30" s="154"/>
      <c r="H30" s="154">
        <f t="shared" si="0"/>
        <v>0.5</v>
      </c>
      <c r="I30" s="154">
        <f t="shared" si="1"/>
        <v>0.5</v>
      </c>
      <c r="J30" s="154">
        <f t="shared" si="2"/>
        <v>1</v>
      </c>
      <c r="K30" s="154">
        <f t="shared" si="3"/>
        <v>0</v>
      </c>
      <c r="L30" s="154">
        <f t="shared" si="4"/>
        <v>0</v>
      </c>
      <c r="M30" s="154"/>
      <c r="O30" s="8"/>
      <c r="P30" s="6"/>
      <c r="Q30" s="284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6"/>
      <c r="AC30" s="100"/>
      <c r="AD30" s="185"/>
      <c r="AE30" s="185"/>
      <c r="AF30" s="185"/>
      <c r="AG30" s="185"/>
      <c r="AH30" s="100"/>
      <c r="AI30" s="100"/>
      <c r="AJ30" s="100"/>
      <c r="AK30" s="100"/>
      <c r="AL30" s="100"/>
      <c r="AM30" s="100"/>
    </row>
    <row r="31" spans="1:39" ht="15" customHeight="1" thickBot="1" x14ac:dyDescent="0.25">
      <c r="A31" s="165" t="s">
        <v>4</v>
      </c>
      <c r="B31" s="166">
        <f>B30+1</f>
        <v>45084</v>
      </c>
      <c r="D31" s="86">
        <v>0.5</v>
      </c>
      <c r="E31" s="6"/>
      <c r="F31" s="86">
        <v>0.5</v>
      </c>
      <c r="G31" s="154"/>
      <c r="H31" s="154">
        <f t="shared" si="0"/>
        <v>0.5</v>
      </c>
      <c r="I31" s="154">
        <f t="shared" si="1"/>
        <v>0.5</v>
      </c>
      <c r="J31" s="154">
        <f t="shared" si="2"/>
        <v>1</v>
      </c>
      <c r="K31" s="154">
        <f t="shared" si="3"/>
        <v>0</v>
      </c>
      <c r="L31" s="154">
        <f t="shared" si="4"/>
        <v>0</v>
      </c>
      <c r="M31" s="154"/>
      <c r="O31" s="9"/>
      <c r="P31" s="6"/>
      <c r="Q31" s="287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9"/>
      <c r="AC31" s="100"/>
      <c r="AD31" s="185"/>
      <c r="AE31" s="185"/>
      <c r="AF31" s="185"/>
      <c r="AG31" s="185"/>
      <c r="AH31" s="100"/>
      <c r="AI31" s="100"/>
      <c r="AJ31" s="100"/>
      <c r="AK31" s="100"/>
      <c r="AL31" s="100"/>
      <c r="AM31" s="100"/>
    </row>
    <row r="32" spans="1:39" s="100" customFormat="1" ht="15.75" customHeight="1" thickBot="1" x14ac:dyDescent="0.25">
      <c r="A32" s="197" t="s">
        <v>169</v>
      </c>
      <c r="B32" s="198">
        <f>+B31+1</f>
        <v>45085</v>
      </c>
      <c r="C32" s="199"/>
      <c r="D32" s="113"/>
      <c r="E32" s="113"/>
      <c r="F32" s="114"/>
      <c r="G32" s="154"/>
      <c r="H32" s="154">
        <f t="shared" si="0"/>
        <v>0</v>
      </c>
      <c r="I32" s="154">
        <f t="shared" si="1"/>
        <v>0</v>
      </c>
      <c r="J32" s="154">
        <f t="shared" si="2"/>
        <v>0</v>
      </c>
      <c r="K32" s="154">
        <f t="shared" si="3"/>
        <v>0</v>
      </c>
      <c r="L32" s="154">
        <f t="shared" si="4"/>
        <v>0</v>
      </c>
      <c r="M32" s="154"/>
      <c r="O32" s="99"/>
    </row>
    <row r="33" spans="1:39" s="154" customFormat="1" ht="26.25" customHeight="1" thickBot="1" x14ac:dyDescent="0.25">
      <c r="A33" s="160"/>
      <c r="B33" s="160"/>
      <c r="D33" s="96" t="s">
        <v>7</v>
      </c>
      <c r="E33" s="98"/>
      <c r="F33" s="96" t="s">
        <v>5</v>
      </c>
      <c r="H33" s="154">
        <f t="shared" si="0"/>
        <v>0</v>
      </c>
      <c r="I33" s="154">
        <f t="shared" si="1"/>
        <v>0</v>
      </c>
      <c r="J33" s="154">
        <f t="shared" si="2"/>
        <v>0</v>
      </c>
      <c r="K33" s="154">
        <f t="shared" si="3"/>
        <v>0</v>
      </c>
      <c r="L33" s="154">
        <f t="shared" si="4"/>
        <v>0</v>
      </c>
      <c r="O33" s="97" t="s">
        <v>15</v>
      </c>
      <c r="P33" s="98"/>
      <c r="Q33" s="300" t="s">
        <v>16</v>
      </c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2"/>
    </row>
    <row r="34" spans="1:39" ht="15" customHeight="1" x14ac:dyDescent="0.2">
      <c r="A34" s="161" t="s">
        <v>0</v>
      </c>
      <c r="B34" s="162">
        <f>B31+3</f>
        <v>45087</v>
      </c>
      <c r="D34" s="86">
        <v>0.5</v>
      </c>
      <c r="E34" s="6"/>
      <c r="F34" s="86">
        <v>0.5</v>
      </c>
      <c r="G34" s="154"/>
      <c r="H34" s="154">
        <f t="shared" si="0"/>
        <v>0.5</v>
      </c>
      <c r="I34" s="154">
        <f t="shared" si="1"/>
        <v>0.5</v>
      </c>
      <c r="J34" s="154">
        <f t="shared" si="2"/>
        <v>1</v>
      </c>
      <c r="K34" s="154">
        <f t="shared" si="3"/>
        <v>0</v>
      </c>
      <c r="L34" s="154">
        <f t="shared" si="4"/>
        <v>0</v>
      </c>
      <c r="M34" s="154"/>
      <c r="O34" s="7"/>
      <c r="P34" s="6"/>
      <c r="Q34" s="303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5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spans="1:39" ht="15" customHeight="1" x14ac:dyDescent="0.2">
      <c r="A35" s="163" t="s">
        <v>1</v>
      </c>
      <c r="B35" s="164">
        <f>B34+1</f>
        <v>45088</v>
      </c>
      <c r="D35" s="86">
        <v>0.5</v>
      </c>
      <c r="E35" s="6"/>
      <c r="F35" s="86">
        <v>0.5</v>
      </c>
      <c r="G35" s="154"/>
      <c r="H35" s="154">
        <f t="shared" si="0"/>
        <v>0.5</v>
      </c>
      <c r="I35" s="154">
        <f t="shared" si="1"/>
        <v>0.5</v>
      </c>
      <c r="J35" s="154">
        <f t="shared" si="2"/>
        <v>1</v>
      </c>
      <c r="K35" s="154">
        <f t="shared" si="3"/>
        <v>0</v>
      </c>
      <c r="L35" s="154">
        <f t="shared" si="4"/>
        <v>0</v>
      </c>
      <c r="M35" s="154"/>
      <c r="O35" s="8"/>
      <c r="P35" s="6"/>
      <c r="Q35" s="284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6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spans="1:39" ht="15" customHeight="1" x14ac:dyDescent="0.2">
      <c r="A36" s="163" t="s">
        <v>2</v>
      </c>
      <c r="B36" s="164">
        <f>B35+1</f>
        <v>45089</v>
      </c>
      <c r="D36" s="86">
        <v>0.5</v>
      </c>
      <c r="E36" s="6"/>
      <c r="F36" s="86">
        <v>0.5</v>
      </c>
      <c r="G36" s="154"/>
      <c r="H36" s="154">
        <f t="shared" si="0"/>
        <v>0.5</v>
      </c>
      <c r="I36" s="154">
        <f t="shared" si="1"/>
        <v>0.5</v>
      </c>
      <c r="J36" s="154">
        <f t="shared" si="2"/>
        <v>1</v>
      </c>
      <c r="K36" s="154">
        <f t="shared" si="3"/>
        <v>0</v>
      </c>
      <c r="L36" s="154">
        <f t="shared" si="4"/>
        <v>0</v>
      </c>
      <c r="M36" s="154"/>
      <c r="O36" s="8"/>
      <c r="P36" s="6"/>
      <c r="Q36" s="284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6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spans="1:39" ht="15" customHeight="1" x14ac:dyDescent="0.2">
      <c r="A37" s="163" t="s">
        <v>3</v>
      </c>
      <c r="B37" s="164">
        <f>B36+1</f>
        <v>45090</v>
      </c>
      <c r="D37" s="86">
        <v>0.5</v>
      </c>
      <c r="E37" s="6"/>
      <c r="F37" s="86">
        <v>0.5</v>
      </c>
      <c r="G37" s="154"/>
      <c r="H37" s="154">
        <f t="shared" si="0"/>
        <v>0.5</v>
      </c>
      <c r="I37" s="154">
        <f t="shared" si="1"/>
        <v>0.5</v>
      </c>
      <c r="J37" s="154">
        <f t="shared" si="2"/>
        <v>1</v>
      </c>
      <c r="K37" s="154">
        <f t="shared" si="3"/>
        <v>0</v>
      </c>
      <c r="L37" s="154">
        <f t="shared" si="4"/>
        <v>0</v>
      </c>
      <c r="M37" s="154"/>
      <c r="O37" s="8"/>
      <c r="P37" s="6"/>
      <c r="Q37" s="284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6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1:39" ht="15" customHeight="1" thickBot="1" x14ac:dyDescent="0.25">
      <c r="A38" s="165" t="s">
        <v>4</v>
      </c>
      <c r="B38" s="166">
        <f>B37+1</f>
        <v>45091</v>
      </c>
      <c r="D38" s="86">
        <v>0.5</v>
      </c>
      <c r="E38" s="6"/>
      <c r="F38" s="86">
        <v>0.5</v>
      </c>
      <c r="G38" s="154"/>
      <c r="H38" s="154">
        <f t="shared" si="0"/>
        <v>0.5</v>
      </c>
      <c r="I38" s="154">
        <f t="shared" si="1"/>
        <v>0.5</v>
      </c>
      <c r="J38" s="154">
        <f t="shared" si="2"/>
        <v>1</v>
      </c>
      <c r="K38" s="154">
        <f t="shared" si="3"/>
        <v>0</v>
      </c>
      <c r="L38" s="154">
        <f t="shared" si="4"/>
        <v>0</v>
      </c>
      <c r="M38" s="154"/>
      <c r="O38" s="9"/>
      <c r="P38" s="6"/>
      <c r="Q38" s="287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9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  <row r="39" spans="1:39" s="100" customFormat="1" ht="15" thickBot="1" x14ac:dyDescent="0.25">
      <c r="A39" s="197" t="s">
        <v>169</v>
      </c>
      <c r="B39" s="198">
        <f>+B38+1</f>
        <v>45092</v>
      </c>
      <c r="C39" s="199"/>
      <c r="D39" s="113"/>
      <c r="E39" s="113"/>
      <c r="F39" s="114"/>
      <c r="G39" s="154"/>
      <c r="H39" s="154">
        <f t="shared" si="0"/>
        <v>0</v>
      </c>
      <c r="I39" s="154">
        <f t="shared" si="1"/>
        <v>0</v>
      </c>
      <c r="J39" s="154">
        <f t="shared" si="2"/>
        <v>0</v>
      </c>
      <c r="K39" s="154">
        <f t="shared" si="3"/>
        <v>0</v>
      </c>
      <c r="L39" s="154">
        <f t="shared" si="4"/>
        <v>0</v>
      </c>
      <c r="M39" s="154"/>
      <c r="O39" s="99"/>
    </row>
    <row r="40" spans="1:39" s="154" customFormat="1" ht="26.25" customHeight="1" thickBot="1" x14ac:dyDescent="0.25">
      <c r="A40" s="160"/>
      <c r="B40" s="160"/>
      <c r="D40" s="96" t="s">
        <v>7</v>
      </c>
      <c r="E40" s="98"/>
      <c r="F40" s="96" t="s">
        <v>5</v>
      </c>
      <c r="H40" s="154">
        <f t="shared" si="0"/>
        <v>0</v>
      </c>
      <c r="I40" s="154">
        <f t="shared" si="1"/>
        <v>0</v>
      </c>
      <c r="J40" s="154">
        <f t="shared" si="2"/>
        <v>0</v>
      </c>
      <c r="K40" s="154">
        <f t="shared" si="3"/>
        <v>0</v>
      </c>
      <c r="L40" s="154">
        <f t="shared" si="4"/>
        <v>0</v>
      </c>
      <c r="O40" s="97" t="s">
        <v>15</v>
      </c>
      <c r="P40" s="98"/>
      <c r="Q40" s="300" t="s">
        <v>16</v>
      </c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2"/>
    </row>
    <row r="41" spans="1:39" ht="15" customHeight="1" x14ac:dyDescent="0.2">
      <c r="A41" s="161" t="s">
        <v>0</v>
      </c>
      <c r="B41" s="162">
        <f>B38+3</f>
        <v>45094</v>
      </c>
      <c r="D41" s="86">
        <v>0.5</v>
      </c>
      <c r="E41" s="6"/>
      <c r="F41" s="86">
        <v>0.5</v>
      </c>
      <c r="G41" s="154"/>
      <c r="H41" s="154">
        <f t="shared" si="0"/>
        <v>0.5</v>
      </c>
      <c r="I41" s="154">
        <f t="shared" si="1"/>
        <v>0.5</v>
      </c>
      <c r="J41" s="154">
        <f t="shared" si="2"/>
        <v>1</v>
      </c>
      <c r="K41" s="154">
        <f t="shared" si="3"/>
        <v>0</v>
      </c>
      <c r="L41" s="154">
        <f t="shared" si="4"/>
        <v>0</v>
      </c>
      <c r="M41" s="154"/>
      <c r="O41" s="7"/>
      <c r="P41" s="6"/>
      <c r="Q41" s="303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5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</row>
    <row r="42" spans="1:39" ht="15" customHeight="1" x14ac:dyDescent="0.2">
      <c r="A42" s="163" t="s">
        <v>1</v>
      </c>
      <c r="B42" s="164">
        <f>B41+1</f>
        <v>45095</v>
      </c>
      <c r="D42" s="86">
        <v>0.5</v>
      </c>
      <c r="E42" s="6"/>
      <c r="F42" s="86">
        <v>0.5</v>
      </c>
      <c r="G42" s="154"/>
      <c r="H42" s="154">
        <f t="shared" si="0"/>
        <v>0.5</v>
      </c>
      <c r="I42" s="154">
        <f t="shared" si="1"/>
        <v>0.5</v>
      </c>
      <c r="J42" s="154">
        <f t="shared" si="2"/>
        <v>1</v>
      </c>
      <c r="K42" s="154">
        <f t="shared" si="3"/>
        <v>0</v>
      </c>
      <c r="L42" s="154">
        <f t="shared" si="4"/>
        <v>0</v>
      </c>
      <c r="M42" s="154"/>
      <c r="O42" s="8"/>
      <c r="P42" s="6"/>
      <c r="Q42" s="284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6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</row>
    <row r="43" spans="1:39" ht="15" customHeight="1" x14ac:dyDescent="0.2">
      <c r="A43" s="163" t="s">
        <v>2</v>
      </c>
      <c r="B43" s="164">
        <f>B42+1</f>
        <v>45096</v>
      </c>
      <c r="D43" s="86">
        <v>0.5</v>
      </c>
      <c r="E43" s="6"/>
      <c r="F43" s="86">
        <v>0.5</v>
      </c>
      <c r="G43" s="154"/>
      <c r="H43" s="154">
        <f t="shared" si="0"/>
        <v>0.5</v>
      </c>
      <c r="I43" s="154">
        <f t="shared" si="1"/>
        <v>0.5</v>
      </c>
      <c r="J43" s="154">
        <f t="shared" si="2"/>
        <v>1</v>
      </c>
      <c r="K43" s="154">
        <f t="shared" si="3"/>
        <v>0</v>
      </c>
      <c r="L43" s="154">
        <f t="shared" si="4"/>
        <v>0</v>
      </c>
      <c r="M43" s="154"/>
      <c r="O43" s="8"/>
      <c r="P43" s="6"/>
      <c r="Q43" s="284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6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1:39" ht="15" customHeight="1" x14ac:dyDescent="0.2">
      <c r="A44" s="163" t="s">
        <v>3</v>
      </c>
      <c r="B44" s="164">
        <f>B43+1</f>
        <v>45097</v>
      </c>
      <c r="D44" s="86">
        <v>0.5</v>
      </c>
      <c r="E44" s="6"/>
      <c r="F44" s="86">
        <v>0.5</v>
      </c>
      <c r="G44" s="154"/>
      <c r="H44" s="154">
        <f t="shared" si="0"/>
        <v>0.5</v>
      </c>
      <c r="I44" s="154">
        <f t="shared" si="1"/>
        <v>0.5</v>
      </c>
      <c r="J44" s="154">
        <f t="shared" si="2"/>
        <v>1</v>
      </c>
      <c r="K44" s="154">
        <f t="shared" si="3"/>
        <v>0</v>
      </c>
      <c r="L44" s="154">
        <f t="shared" si="4"/>
        <v>0</v>
      </c>
      <c r="M44" s="154"/>
      <c r="O44" s="8"/>
      <c r="P44" s="6"/>
      <c r="Q44" s="284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6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1:39" ht="15" customHeight="1" thickBot="1" x14ac:dyDescent="0.25">
      <c r="A45" s="165" t="s">
        <v>4</v>
      </c>
      <c r="B45" s="166">
        <f>B44+1</f>
        <v>45098</v>
      </c>
      <c r="D45" s="86">
        <v>0.5</v>
      </c>
      <c r="E45" s="6"/>
      <c r="F45" s="86">
        <v>0.5</v>
      </c>
      <c r="G45" s="154"/>
      <c r="H45" s="154">
        <f t="shared" si="0"/>
        <v>0.5</v>
      </c>
      <c r="I45" s="154">
        <f t="shared" si="1"/>
        <v>0.5</v>
      </c>
      <c r="J45" s="154">
        <f t="shared" si="2"/>
        <v>1</v>
      </c>
      <c r="K45" s="154">
        <f t="shared" si="3"/>
        <v>0</v>
      </c>
      <c r="L45" s="154">
        <f t="shared" si="4"/>
        <v>0</v>
      </c>
      <c r="M45" s="154"/>
      <c r="O45" s="9"/>
      <c r="P45" s="6"/>
      <c r="Q45" s="287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9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</row>
    <row r="46" spans="1:39" s="100" customFormat="1" ht="15" thickBot="1" x14ac:dyDescent="0.25">
      <c r="A46" s="197" t="s">
        <v>169</v>
      </c>
      <c r="B46" s="198">
        <f>+B45+1</f>
        <v>45099</v>
      </c>
      <c r="C46" s="199"/>
      <c r="D46" s="113"/>
      <c r="E46" s="113"/>
      <c r="F46" s="114"/>
      <c r="G46" s="154"/>
      <c r="H46" s="154">
        <f t="shared" si="0"/>
        <v>0</v>
      </c>
      <c r="I46" s="154">
        <f t="shared" si="1"/>
        <v>0</v>
      </c>
      <c r="J46" s="154">
        <f t="shared" si="2"/>
        <v>0</v>
      </c>
      <c r="K46" s="154">
        <f t="shared" si="3"/>
        <v>0</v>
      </c>
      <c r="L46" s="154">
        <f t="shared" si="4"/>
        <v>0</v>
      </c>
      <c r="M46" s="154"/>
      <c r="O46" s="99"/>
    </row>
    <row r="47" spans="1:39" s="154" customFormat="1" ht="26.25" customHeight="1" thickBot="1" x14ac:dyDescent="0.25">
      <c r="A47" s="160"/>
      <c r="B47" s="160"/>
      <c r="D47" s="96" t="s">
        <v>7</v>
      </c>
      <c r="E47" s="98"/>
      <c r="F47" s="96" t="s">
        <v>5</v>
      </c>
      <c r="H47" s="154">
        <f t="shared" si="0"/>
        <v>0</v>
      </c>
      <c r="I47" s="154">
        <f t="shared" si="1"/>
        <v>0</v>
      </c>
      <c r="J47" s="154">
        <f t="shared" si="2"/>
        <v>0</v>
      </c>
      <c r="K47" s="154">
        <f t="shared" si="3"/>
        <v>0</v>
      </c>
      <c r="L47" s="154">
        <f t="shared" si="4"/>
        <v>0</v>
      </c>
      <c r="O47" s="97" t="s">
        <v>15</v>
      </c>
      <c r="P47" s="98"/>
      <c r="Q47" s="300" t="s">
        <v>16</v>
      </c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2"/>
    </row>
    <row r="48" spans="1:39" ht="15" customHeight="1" x14ac:dyDescent="0.2">
      <c r="A48" s="161" t="s">
        <v>0</v>
      </c>
      <c r="B48" s="162">
        <f>B45+3</f>
        <v>45101</v>
      </c>
      <c r="D48" s="86">
        <v>0.5</v>
      </c>
      <c r="E48" s="6"/>
      <c r="F48" s="86">
        <v>0.5</v>
      </c>
      <c r="G48" s="154"/>
      <c r="H48" s="154">
        <f t="shared" si="0"/>
        <v>0.5</v>
      </c>
      <c r="I48" s="154">
        <f t="shared" si="1"/>
        <v>0.5</v>
      </c>
      <c r="J48" s="154">
        <f t="shared" si="2"/>
        <v>1</v>
      </c>
      <c r="K48" s="154">
        <f t="shared" si="3"/>
        <v>0</v>
      </c>
      <c r="L48" s="154">
        <f t="shared" si="4"/>
        <v>0</v>
      </c>
      <c r="M48" s="154"/>
      <c r="O48" s="7"/>
      <c r="P48" s="6"/>
      <c r="Q48" s="303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5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</row>
    <row r="49" spans="1:39" ht="15" customHeight="1" x14ac:dyDescent="0.2">
      <c r="A49" s="163" t="s">
        <v>1</v>
      </c>
      <c r="B49" s="164">
        <f>B48+1</f>
        <v>45102</v>
      </c>
      <c r="D49" s="86">
        <v>0.5</v>
      </c>
      <c r="E49" s="6"/>
      <c r="F49" s="86">
        <v>0.5</v>
      </c>
      <c r="G49" s="154"/>
      <c r="H49" s="154">
        <f t="shared" si="0"/>
        <v>0.5</v>
      </c>
      <c r="I49" s="154">
        <f t="shared" si="1"/>
        <v>0.5</v>
      </c>
      <c r="J49" s="154">
        <f t="shared" si="2"/>
        <v>1</v>
      </c>
      <c r="K49" s="154">
        <f t="shared" si="3"/>
        <v>0</v>
      </c>
      <c r="L49" s="154">
        <f t="shared" si="4"/>
        <v>0</v>
      </c>
      <c r="M49" s="154"/>
      <c r="O49" s="8"/>
      <c r="P49" s="6"/>
      <c r="Q49" s="284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6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</row>
    <row r="50" spans="1:39" ht="15" customHeight="1" x14ac:dyDescent="0.2">
      <c r="A50" s="163" t="s">
        <v>2</v>
      </c>
      <c r="B50" s="164">
        <f>B49+1</f>
        <v>45103</v>
      </c>
      <c r="D50" s="86">
        <v>0.5</v>
      </c>
      <c r="E50" s="6"/>
      <c r="F50" s="86">
        <v>0.5</v>
      </c>
      <c r="G50" s="154"/>
      <c r="H50" s="154">
        <f t="shared" si="0"/>
        <v>0.5</v>
      </c>
      <c r="I50" s="154">
        <f t="shared" si="1"/>
        <v>0.5</v>
      </c>
      <c r="J50" s="154">
        <f t="shared" si="2"/>
        <v>1</v>
      </c>
      <c r="K50" s="154">
        <f t="shared" si="3"/>
        <v>0</v>
      </c>
      <c r="L50" s="154">
        <f t="shared" si="4"/>
        <v>0</v>
      </c>
      <c r="M50" s="154"/>
      <c r="O50" s="8"/>
      <c r="P50" s="6"/>
      <c r="Q50" s="284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6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  <row r="51" spans="1:39" ht="15" customHeight="1" x14ac:dyDescent="0.2">
      <c r="A51" s="163" t="s">
        <v>3</v>
      </c>
      <c r="B51" s="164">
        <f>B50+1</f>
        <v>45104</v>
      </c>
      <c r="D51" s="86">
        <v>0.5</v>
      </c>
      <c r="E51" s="6"/>
      <c r="F51" s="86">
        <v>0.5</v>
      </c>
      <c r="G51" s="154"/>
      <c r="H51" s="154">
        <f t="shared" si="0"/>
        <v>0.5</v>
      </c>
      <c r="I51" s="154">
        <f t="shared" si="1"/>
        <v>0.5</v>
      </c>
      <c r="J51" s="154">
        <f t="shared" si="2"/>
        <v>1</v>
      </c>
      <c r="K51" s="154">
        <f t="shared" si="3"/>
        <v>0</v>
      </c>
      <c r="L51" s="154">
        <f t="shared" si="4"/>
        <v>0</v>
      </c>
      <c r="M51" s="154"/>
      <c r="O51" s="8"/>
      <c r="P51" s="6"/>
      <c r="Q51" s="284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6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</row>
    <row r="52" spans="1:39" ht="15" customHeight="1" thickBot="1" x14ac:dyDescent="0.25">
      <c r="A52" s="165" t="s">
        <v>4</v>
      </c>
      <c r="B52" s="166">
        <f>B51+1</f>
        <v>45105</v>
      </c>
      <c r="D52" s="86">
        <v>0.5</v>
      </c>
      <c r="E52" s="6"/>
      <c r="F52" s="86">
        <v>0.5</v>
      </c>
      <c r="G52" s="154"/>
      <c r="H52" s="154">
        <f t="shared" ref="H52:H53" si="10">IF(D52=0.5,0.5,0)</f>
        <v>0.5</v>
      </c>
      <c r="I52" s="154">
        <f t="shared" ref="I52:I53" si="11">IF(F52=0.5,0.5,0)</f>
        <v>0.5</v>
      </c>
      <c r="J52" s="154">
        <f t="shared" ref="J52:J53" si="12">IF(I52+H52&gt;0,1,0)</f>
        <v>1</v>
      </c>
      <c r="K52" s="154">
        <f t="shared" ref="K52:K53" si="13">IF(D52="FAJ",0.5,0)</f>
        <v>0</v>
      </c>
      <c r="L52" s="154">
        <f t="shared" ref="L52:L53" si="14">IF(F52="FAJ",0.5,0)</f>
        <v>0</v>
      </c>
      <c r="M52" s="154"/>
      <c r="O52" s="9"/>
      <c r="P52" s="6"/>
      <c r="Q52" s="287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9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</row>
    <row r="53" spans="1:39" s="100" customFormat="1" x14ac:dyDescent="0.2">
      <c r="A53" s="197" t="s">
        <v>169</v>
      </c>
      <c r="B53" s="198">
        <f>+B52+1</f>
        <v>45106</v>
      </c>
      <c r="C53" s="199"/>
      <c r="D53" s="113"/>
      <c r="E53" s="113"/>
      <c r="F53" s="114"/>
      <c r="G53" s="154"/>
      <c r="H53" s="154">
        <f t="shared" si="10"/>
        <v>0</v>
      </c>
      <c r="I53" s="154">
        <f t="shared" si="11"/>
        <v>0</v>
      </c>
      <c r="J53" s="154">
        <f t="shared" si="12"/>
        <v>0</v>
      </c>
      <c r="K53" s="154">
        <f t="shared" si="13"/>
        <v>0</v>
      </c>
      <c r="L53" s="154">
        <f t="shared" si="14"/>
        <v>0</v>
      </c>
      <c r="M53" s="154"/>
      <c r="O53" s="99"/>
    </row>
    <row r="54" spans="1:39" s="100" customFormat="1" x14ac:dyDescent="0.2">
      <c r="A54" s="156"/>
      <c r="B54" s="167"/>
      <c r="D54" s="214">
        <f>SUM(D20:D52)</f>
        <v>10</v>
      </c>
      <c r="E54" s="214"/>
      <c r="F54" s="214">
        <f t="shared" ref="F54" si="15">SUM(F20:F52)</f>
        <v>10</v>
      </c>
      <c r="G54" s="154"/>
      <c r="H54" s="154"/>
      <c r="I54" s="154"/>
      <c r="J54" s="154">
        <f>SUM(J19:J52)</f>
        <v>20</v>
      </c>
      <c r="K54" s="154"/>
      <c r="L54" s="154"/>
      <c r="M54" s="154"/>
      <c r="O54" s="99"/>
    </row>
    <row r="55" spans="1:39" x14ac:dyDescent="0.2">
      <c r="A55" s="100"/>
      <c r="B55" s="100"/>
      <c r="D55" s="171"/>
      <c r="E55" s="170"/>
      <c r="F55" s="172"/>
      <c r="G55" s="154"/>
      <c r="H55" s="154"/>
      <c r="I55" s="154"/>
      <c r="J55" s="154"/>
      <c r="K55" s="154"/>
      <c r="L55" s="154"/>
      <c r="M55" s="154"/>
      <c r="N55" s="154"/>
      <c r="O55" s="99"/>
      <c r="P55" s="100"/>
      <c r="Q55" s="290" t="s">
        <v>32</v>
      </c>
      <c r="R55" s="291"/>
      <c r="S55" s="291"/>
      <c r="T55" s="291"/>
      <c r="U55" s="291"/>
      <c r="V55" s="291"/>
      <c r="W55" s="291"/>
      <c r="X55" s="292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x14ac:dyDescent="0.2">
      <c r="A56" s="100"/>
      <c r="B56" s="100"/>
      <c r="D56" s="99"/>
      <c r="F56" s="100"/>
      <c r="G56" s="154"/>
      <c r="H56" s="100"/>
      <c r="I56" s="100"/>
      <c r="J56" s="100"/>
      <c r="K56" s="100"/>
      <c r="L56" s="100"/>
      <c r="M56" s="154"/>
      <c r="N56" s="154"/>
      <c r="O56" s="99"/>
      <c r="P56" s="100"/>
      <c r="Q56" s="293"/>
      <c r="R56" s="294"/>
      <c r="S56" s="294"/>
      <c r="T56" s="294"/>
      <c r="U56" s="294"/>
      <c r="V56" s="294"/>
      <c r="W56" s="294"/>
      <c r="X56" s="295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  <row r="57" spans="1:39" ht="15" customHeight="1" x14ac:dyDescent="0.2">
      <c r="A57" s="100"/>
      <c r="B57" s="100"/>
      <c r="D57" s="99"/>
      <c r="F57" s="100"/>
      <c r="G57" s="154"/>
      <c r="H57" s="100"/>
      <c r="I57" s="100"/>
      <c r="J57" s="100"/>
      <c r="K57" s="100"/>
      <c r="L57" s="100"/>
      <c r="M57" s="100"/>
      <c r="N57" s="154"/>
      <c r="O57" s="99"/>
      <c r="P57" s="100"/>
      <c r="Q57" s="293"/>
      <c r="R57" s="294"/>
      <c r="S57" s="294"/>
      <c r="T57" s="294"/>
      <c r="U57" s="294"/>
      <c r="V57" s="294"/>
      <c r="W57" s="294"/>
      <c r="X57" s="295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</row>
    <row r="58" spans="1:39" ht="15" customHeight="1" x14ac:dyDescent="0.2">
      <c r="A58" s="100"/>
      <c r="B58" s="100"/>
      <c r="D58" s="99"/>
      <c r="F58" s="100"/>
      <c r="G58" s="100"/>
      <c r="H58" s="100"/>
      <c r="I58" s="100"/>
      <c r="J58" s="100"/>
      <c r="K58" s="100"/>
      <c r="L58" s="100"/>
      <c r="M58" s="100"/>
      <c r="N58" s="100"/>
      <c r="O58" s="99"/>
      <c r="P58" s="100"/>
      <c r="Q58" s="293"/>
      <c r="R58" s="294"/>
      <c r="S58" s="294"/>
      <c r="T58" s="294"/>
      <c r="U58" s="294"/>
      <c r="V58" s="294"/>
      <c r="W58" s="294"/>
      <c r="X58" s="295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</row>
    <row r="59" spans="1:39" x14ac:dyDescent="0.2">
      <c r="A59" s="100"/>
      <c r="B59" s="100"/>
      <c r="D59" s="99"/>
      <c r="F59" s="100"/>
      <c r="G59" s="100"/>
      <c r="H59" s="100"/>
      <c r="I59" s="100"/>
      <c r="J59" s="100"/>
      <c r="K59" s="100"/>
      <c r="L59" s="100"/>
      <c r="M59" s="100"/>
      <c r="N59" s="100"/>
      <c r="O59" s="99"/>
      <c r="P59" s="100"/>
      <c r="Q59" s="293"/>
      <c r="R59" s="294"/>
      <c r="S59" s="294"/>
      <c r="T59" s="294"/>
      <c r="U59" s="294"/>
      <c r="V59" s="294"/>
      <c r="W59" s="294"/>
      <c r="X59" s="295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</row>
    <row r="60" spans="1:39" x14ac:dyDescent="0.2">
      <c r="A60" s="100"/>
      <c r="B60" s="100"/>
      <c r="D60" s="99"/>
      <c r="F60" s="100"/>
      <c r="G60" s="100"/>
      <c r="H60" s="100"/>
      <c r="I60" s="100"/>
      <c r="J60" s="100"/>
      <c r="K60" s="100"/>
      <c r="L60" s="100"/>
      <c r="M60" s="100"/>
      <c r="N60" s="100"/>
      <c r="O60" s="99"/>
      <c r="P60" s="100"/>
      <c r="Q60" s="296"/>
      <c r="R60" s="297"/>
      <c r="S60" s="297"/>
      <c r="T60" s="297"/>
      <c r="U60" s="297"/>
      <c r="V60" s="297"/>
      <c r="W60" s="297"/>
      <c r="X60" s="298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</row>
    <row r="61" spans="1:39" ht="15" thickBot="1" x14ac:dyDescent="0.25">
      <c r="A61" s="100"/>
      <c r="B61" s="100"/>
      <c r="D61" s="99"/>
      <c r="F61" s="100"/>
      <c r="G61" s="100"/>
      <c r="H61" s="154"/>
      <c r="I61" s="154"/>
      <c r="J61" s="154"/>
      <c r="K61" s="154"/>
      <c r="L61" s="154"/>
      <c r="M61" s="154"/>
      <c r="N61" s="100"/>
      <c r="O61" s="99"/>
      <c r="P61" s="100"/>
      <c r="Q61" s="100"/>
      <c r="R61" s="100"/>
      <c r="S61" s="100"/>
      <c r="T61" s="100"/>
      <c r="U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26.25" customHeight="1" thickTop="1" thickBot="1" x14ac:dyDescent="0.25">
      <c r="A62" s="380" t="s">
        <v>168</v>
      </c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</row>
    <row r="63" spans="1:39" ht="20.100000000000001" customHeight="1" thickTop="1" x14ac:dyDescent="0.2">
      <c r="A63" s="174"/>
      <c r="B63" s="174"/>
      <c r="C63" s="174"/>
      <c r="D63" s="175"/>
      <c r="E63" s="176"/>
      <c r="F63" s="174"/>
      <c r="G63" s="174"/>
      <c r="H63" s="174"/>
      <c r="I63" s="174"/>
      <c r="J63" s="174"/>
      <c r="K63" s="174"/>
      <c r="L63" s="174"/>
      <c r="M63" s="174"/>
      <c r="N63" s="174"/>
      <c r="O63" s="175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26.25" customHeight="1" x14ac:dyDescent="0.2">
      <c r="A64" s="174"/>
      <c r="B64" s="381" t="s">
        <v>35</v>
      </c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174"/>
      <c r="S64" s="381" t="s">
        <v>33</v>
      </c>
      <c r="T64" s="381"/>
      <c r="U64" s="381"/>
      <c r="V64" s="381"/>
      <c r="W64" s="381"/>
      <c r="X64" s="381"/>
      <c r="Y64" s="174"/>
      <c r="Z64" s="174"/>
      <c r="AA64" s="174"/>
      <c r="AB64" s="174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</row>
    <row r="65" spans="1:39" ht="20.100000000000001" customHeight="1" x14ac:dyDescent="0.2">
      <c r="A65" s="174"/>
      <c r="B65" s="397" t="s">
        <v>165</v>
      </c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8"/>
      <c r="O65" s="399"/>
      <c r="P65" s="400"/>
      <c r="Q65" s="400"/>
      <c r="R65" s="174"/>
      <c r="S65" s="397" t="str">
        <f>'EVP SOURCE'!D5</f>
        <v>Congés évènements familiaux</v>
      </c>
      <c r="T65" s="397"/>
      <c r="U65" s="397"/>
      <c r="V65" s="397"/>
      <c r="W65" s="398"/>
      <c r="X65" s="180"/>
      <c r="Y65" s="174"/>
      <c r="Z65" s="174"/>
      <c r="AA65" s="174"/>
      <c r="AB65" s="174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</row>
    <row r="66" spans="1:39" ht="20.100000000000001" customHeight="1" x14ac:dyDescent="0.2">
      <c r="A66" s="174"/>
      <c r="B66" s="397" t="s">
        <v>166</v>
      </c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8"/>
      <c r="O66" s="399"/>
      <c r="P66" s="400"/>
      <c r="Q66" s="400"/>
      <c r="R66" s="174"/>
      <c r="S66" s="397" t="str">
        <f>'EVP SOURCE'!D6</f>
        <v>Absence enfant malade</v>
      </c>
      <c r="T66" s="397"/>
      <c r="U66" s="397"/>
      <c r="V66" s="397"/>
      <c r="W66" s="398"/>
      <c r="X66" s="180"/>
      <c r="Y66" s="174"/>
      <c r="Z66" s="174"/>
      <c r="AA66" s="174"/>
      <c r="AB66" s="174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</row>
    <row r="67" spans="1:39" ht="20.100000000000001" customHeight="1" x14ac:dyDescent="0.2">
      <c r="A67" s="174"/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8"/>
      <c r="O67" s="399"/>
      <c r="P67" s="400"/>
      <c r="Q67" s="400"/>
      <c r="R67" s="174"/>
      <c r="S67" s="397">
        <f>'EVP SOURCE'!D7</f>
        <v>0</v>
      </c>
      <c r="T67" s="397"/>
      <c r="U67" s="397"/>
      <c r="V67" s="397"/>
      <c r="W67" s="398"/>
      <c r="X67" s="180"/>
      <c r="Y67" s="174"/>
      <c r="Z67" s="174"/>
      <c r="AA67" s="174"/>
      <c r="AB67" s="174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</row>
    <row r="68" spans="1:39" ht="20.100000000000001" customHeight="1" x14ac:dyDescent="0.2">
      <c r="A68" s="174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8"/>
      <c r="O68" s="399"/>
      <c r="P68" s="400"/>
      <c r="Q68" s="400"/>
      <c r="R68" s="174"/>
      <c r="S68" s="397" t="s">
        <v>167</v>
      </c>
      <c r="T68" s="397"/>
      <c r="U68" s="397"/>
      <c r="V68" s="397"/>
      <c r="W68" s="398"/>
      <c r="X68" s="180"/>
      <c r="Y68" s="174"/>
      <c r="Z68" s="174"/>
      <c r="AA68" s="174"/>
      <c r="AB68" s="174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</row>
    <row r="69" spans="1:39" ht="20.100000000000001" customHeight="1" x14ac:dyDescent="0.2">
      <c r="A69" s="174"/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03"/>
      <c r="P69" s="174"/>
      <c r="Q69" s="174"/>
      <c r="R69" s="174"/>
      <c r="S69" s="397" t="s">
        <v>164</v>
      </c>
      <c r="T69" s="397"/>
      <c r="U69" s="397"/>
      <c r="V69" s="397"/>
      <c r="W69" s="398"/>
      <c r="X69" s="180"/>
      <c r="Y69" s="174"/>
      <c r="Z69" s="174"/>
      <c r="AA69" s="174"/>
      <c r="AB69" s="174"/>
      <c r="AC69" s="100"/>
      <c r="AD69" s="100"/>
      <c r="AE69" s="100"/>
      <c r="AF69" s="100"/>
      <c r="AG69" s="100"/>
      <c r="AH69" s="100"/>
    </row>
    <row r="70" spans="1:39" ht="20.100000000000001" customHeight="1" x14ac:dyDescent="0.2">
      <c r="A70" s="174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74"/>
      <c r="P70" s="174"/>
      <c r="Q70" s="174"/>
      <c r="R70" s="174"/>
      <c r="S70" s="401" t="str">
        <f>IF(AA6='EVP SOURCE'!J10,'EVP SOURCE'!F5," ")</f>
        <v xml:space="preserve"> </v>
      </c>
      <c r="T70" s="401"/>
      <c r="U70" s="401"/>
      <c r="V70" s="401"/>
      <c r="W70" s="401"/>
      <c r="X70" s="204"/>
      <c r="Y70" s="174"/>
      <c r="Z70" s="174"/>
      <c r="AA70" s="174"/>
      <c r="AB70" s="174"/>
      <c r="AC70" s="100"/>
      <c r="AD70" s="100"/>
      <c r="AE70" s="100"/>
      <c r="AF70" s="100"/>
      <c r="AG70" s="100"/>
      <c r="AH70" s="100"/>
    </row>
    <row r="71" spans="1:39" ht="20.100000000000001" customHeight="1" x14ac:dyDescent="0.2">
      <c r="A71" s="174"/>
      <c r="B71" s="174"/>
      <c r="C71" s="174"/>
      <c r="D71" s="175"/>
      <c r="E71" s="176"/>
      <c r="F71" s="174"/>
      <c r="G71" s="174"/>
      <c r="H71" s="174"/>
      <c r="I71" s="174"/>
      <c r="J71" s="174"/>
      <c r="K71" s="174"/>
      <c r="L71" s="174"/>
      <c r="M71" s="174"/>
      <c r="N71" s="174"/>
      <c r="O71" s="175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00"/>
      <c r="AD71" s="100"/>
      <c r="AE71" s="100"/>
      <c r="AF71" s="100"/>
      <c r="AG71" s="100"/>
      <c r="AH71" s="100"/>
    </row>
    <row r="72" spans="1:39" x14ac:dyDescent="0.2">
      <c r="A72" s="100"/>
      <c r="B72" s="100"/>
      <c r="D72" s="99"/>
      <c r="F72" s="100"/>
      <c r="G72" s="100"/>
      <c r="H72" s="100"/>
      <c r="I72" s="100"/>
      <c r="J72" s="100"/>
      <c r="K72" s="100"/>
      <c r="L72" s="100"/>
      <c r="M72" s="100"/>
      <c r="N72" s="100"/>
      <c r="O72" s="99"/>
      <c r="P72" s="100"/>
      <c r="Q72" s="100"/>
      <c r="R72" s="100"/>
      <c r="S72" s="100"/>
      <c r="T72" s="100"/>
      <c r="U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</row>
    <row r="73" spans="1:39" x14ac:dyDescent="0.2">
      <c r="A73" s="100"/>
      <c r="B73" s="100"/>
      <c r="D73" s="99"/>
      <c r="F73" s="100"/>
      <c r="G73" s="100"/>
      <c r="H73" s="100"/>
      <c r="I73" s="100"/>
      <c r="J73" s="100"/>
      <c r="K73" s="100"/>
      <c r="L73" s="100"/>
      <c r="M73" s="100"/>
      <c r="N73" s="100"/>
      <c r="O73" s="99"/>
      <c r="P73" s="100"/>
      <c r="Q73" s="100"/>
      <c r="R73" s="100"/>
      <c r="S73" s="100"/>
      <c r="T73" s="100"/>
      <c r="U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</row>
    <row r="74" spans="1:39" x14ac:dyDescent="0.2">
      <c r="A74" s="100"/>
      <c r="B74" s="100"/>
      <c r="D74" s="99"/>
      <c r="F74" s="100"/>
      <c r="G74" s="100"/>
      <c r="H74" s="100"/>
      <c r="I74" s="100"/>
      <c r="J74" s="100"/>
      <c r="K74" s="100"/>
      <c r="L74" s="100"/>
      <c r="M74" s="100"/>
      <c r="N74" s="100"/>
      <c r="O74" s="99"/>
      <c r="P74" s="100"/>
      <c r="Q74" s="100"/>
      <c r="R74" s="100"/>
      <c r="S74" s="100"/>
      <c r="T74" s="100"/>
      <c r="U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</row>
    <row r="75" spans="1:39" x14ac:dyDescent="0.2">
      <c r="A75" s="100"/>
      <c r="B75" s="100"/>
      <c r="D75" s="99"/>
      <c r="F75" s="100"/>
      <c r="G75" s="100"/>
      <c r="H75" s="100"/>
      <c r="I75" s="100"/>
      <c r="J75" s="100"/>
      <c r="K75" s="100"/>
      <c r="L75" s="100"/>
      <c r="M75" s="100"/>
      <c r="N75" s="100"/>
      <c r="O75" s="99"/>
      <c r="P75" s="100"/>
      <c r="Q75" s="100"/>
      <c r="R75" s="100"/>
      <c r="S75" s="100"/>
      <c r="T75" s="100"/>
      <c r="U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</row>
    <row r="76" spans="1:39" x14ac:dyDescent="0.2">
      <c r="A76" s="100"/>
      <c r="B76" s="100"/>
      <c r="D76" s="99"/>
      <c r="F76" s="100"/>
      <c r="G76" s="100"/>
      <c r="H76" s="100"/>
      <c r="I76" s="100"/>
      <c r="J76" s="100"/>
      <c r="K76" s="100"/>
      <c r="L76" s="100"/>
      <c r="M76" s="100"/>
      <c r="N76" s="100"/>
      <c r="O76" s="99"/>
      <c r="P76" s="100"/>
      <c r="Q76" s="100"/>
      <c r="R76" s="100"/>
      <c r="S76" s="100"/>
      <c r="T76" s="100"/>
      <c r="U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</row>
    <row r="77" spans="1:39" x14ac:dyDescent="0.2">
      <c r="A77" s="100"/>
      <c r="B77" s="100"/>
      <c r="D77" s="99"/>
      <c r="F77" s="100"/>
      <c r="G77" s="100"/>
      <c r="H77" s="100"/>
      <c r="I77" s="100"/>
      <c r="J77" s="100"/>
      <c r="K77" s="100"/>
      <c r="L77" s="100"/>
      <c r="M77" s="100"/>
      <c r="N77" s="100"/>
      <c r="O77" s="99"/>
      <c r="P77" s="100"/>
      <c r="Q77" s="100"/>
      <c r="R77" s="100"/>
      <c r="S77" s="100"/>
      <c r="T77" s="100"/>
      <c r="U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</row>
    <row r="78" spans="1:39" x14ac:dyDescent="0.2">
      <c r="A78" s="100"/>
      <c r="B78" s="100"/>
      <c r="D78" s="99"/>
      <c r="F78" s="100"/>
      <c r="G78" s="100"/>
      <c r="H78" s="100"/>
      <c r="I78" s="100"/>
      <c r="J78" s="100"/>
      <c r="K78" s="100"/>
      <c r="L78" s="100"/>
      <c r="M78" s="100"/>
      <c r="N78" s="100"/>
      <c r="O78" s="99"/>
      <c r="P78" s="100"/>
      <c r="Q78" s="100"/>
      <c r="R78" s="100"/>
      <c r="S78" s="100"/>
      <c r="T78" s="100"/>
      <c r="U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</row>
    <row r="79" spans="1:39" x14ac:dyDescent="0.2">
      <c r="A79" s="100"/>
      <c r="B79" s="100"/>
      <c r="D79" s="99"/>
      <c r="F79" s="100"/>
      <c r="G79" s="100"/>
      <c r="H79" s="100"/>
      <c r="I79" s="100"/>
      <c r="J79" s="100"/>
      <c r="K79" s="100"/>
      <c r="L79" s="100"/>
      <c r="M79" s="100"/>
      <c r="N79" s="100"/>
      <c r="O79" s="99"/>
      <c r="P79" s="100"/>
      <c r="Q79" s="100"/>
      <c r="R79" s="100"/>
      <c r="S79" s="100"/>
      <c r="T79" s="100"/>
      <c r="U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1:39" x14ac:dyDescent="0.2">
      <c r="A80" s="100"/>
      <c r="B80" s="100"/>
      <c r="D80" s="99"/>
      <c r="F80" s="100"/>
      <c r="G80" s="100"/>
      <c r="H80" s="100"/>
      <c r="I80" s="100"/>
      <c r="J80" s="100"/>
      <c r="K80" s="100"/>
      <c r="L80" s="100"/>
      <c r="M80" s="100"/>
      <c r="N80" s="100"/>
      <c r="O80" s="99"/>
      <c r="P80" s="100"/>
      <c r="Q80" s="100"/>
      <c r="R80" s="100"/>
      <c r="S80" s="100"/>
      <c r="T80" s="100"/>
      <c r="U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</row>
    <row r="81" spans="1:34" x14ac:dyDescent="0.2">
      <c r="A81" s="100"/>
      <c r="B81" s="100"/>
      <c r="D81" s="99"/>
      <c r="F81" s="100"/>
      <c r="G81" s="100"/>
      <c r="H81" s="100"/>
      <c r="I81" s="100"/>
      <c r="J81" s="100"/>
      <c r="K81" s="100"/>
      <c r="L81" s="100"/>
      <c r="M81" s="100"/>
      <c r="N81" s="100"/>
      <c r="O81" s="99"/>
      <c r="P81" s="100"/>
      <c r="Q81" s="100"/>
      <c r="R81" s="100"/>
      <c r="S81" s="100"/>
      <c r="T81" s="100"/>
      <c r="U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</row>
    <row r="82" spans="1:34" x14ac:dyDescent="0.2">
      <c r="A82" s="100"/>
      <c r="B82" s="100"/>
      <c r="D82" s="99"/>
      <c r="F82" s="100"/>
      <c r="G82" s="100"/>
      <c r="H82" s="100"/>
      <c r="I82" s="100"/>
      <c r="J82" s="100"/>
      <c r="K82" s="100"/>
      <c r="L82" s="100"/>
      <c r="M82" s="100"/>
      <c r="N82" s="100"/>
      <c r="O82" s="99"/>
      <c r="P82" s="100"/>
      <c r="Q82" s="100"/>
      <c r="R82" s="100"/>
      <c r="S82" s="100"/>
      <c r="T82" s="100"/>
      <c r="U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</row>
    <row r="83" spans="1:34" x14ac:dyDescent="0.2">
      <c r="A83" s="100"/>
      <c r="B83" s="100"/>
      <c r="D83" s="99"/>
      <c r="F83" s="100"/>
      <c r="G83" s="100"/>
      <c r="H83" s="100"/>
      <c r="I83" s="100"/>
      <c r="J83" s="100"/>
      <c r="K83" s="100"/>
      <c r="L83" s="100"/>
      <c r="M83" s="100"/>
      <c r="N83" s="100"/>
      <c r="O83" s="99"/>
      <c r="P83" s="100"/>
      <c r="Q83" s="100"/>
      <c r="R83" s="100"/>
      <c r="S83" s="100"/>
      <c r="T83" s="100"/>
      <c r="U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</row>
    <row r="84" spans="1:34" x14ac:dyDescent="0.2">
      <c r="A84" s="100"/>
      <c r="B84" s="100"/>
      <c r="D84" s="99"/>
      <c r="F84" s="100"/>
      <c r="G84" s="100"/>
      <c r="H84" s="100"/>
      <c r="I84" s="100"/>
      <c r="J84" s="100"/>
      <c r="K84" s="100"/>
      <c r="L84" s="100"/>
      <c r="M84" s="100"/>
      <c r="N84" s="100"/>
      <c r="O84" s="99"/>
      <c r="P84" s="100"/>
      <c r="Q84" s="100"/>
      <c r="R84" s="100"/>
      <c r="S84" s="100"/>
      <c r="T84" s="100"/>
      <c r="U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</row>
    <row r="85" spans="1:34" x14ac:dyDescent="0.2">
      <c r="A85" s="100"/>
      <c r="B85" s="100"/>
      <c r="D85" s="99"/>
      <c r="F85" s="100"/>
      <c r="G85" s="100"/>
      <c r="H85" s="100"/>
      <c r="I85" s="100"/>
      <c r="J85" s="100"/>
      <c r="K85" s="100"/>
      <c r="L85" s="100"/>
      <c r="M85" s="100"/>
      <c r="N85" s="100"/>
      <c r="O85" s="99"/>
      <c r="P85" s="100"/>
      <c r="Q85" s="100"/>
      <c r="R85" s="100"/>
      <c r="S85" s="100"/>
      <c r="T85" s="100"/>
      <c r="U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1:34" x14ac:dyDescent="0.2">
      <c r="A86" s="100"/>
      <c r="B86" s="100"/>
      <c r="D86" s="99"/>
      <c r="F86" s="100"/>
      <c r="G86" s="100"/>
      <c r="H86" s="100"/>
      <c r="I86" s="100"/>
      <c r="J86" s="100"/>
      <c r="K86" s="100"/>
      <c r="L86" s="100"/>
      <c r="M86" s="100"/>
      <c r="N86" s="100"/>
      <c r="O86" s="99"/>
      <c r="P86" s="100"/>
      <c r="Q86" s="100"/>
      <c r="R86" s="100"/>
      <c r="S86" s="100"/>
      <c r="T86" s="100"/>
      <c r="U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</row>
    <row r="87" spans="1:34" x14ac:dyDescent="0.2">
      <c r="A87" s="100"/>
      <c r="B87" s="100"/>
      <c r="D87" s="99"/>
      <c r="F87" s="100"/>
      <c r="G87" s="100"/>
      <c r="H87" s="100"/>
      <c r="I87" s="100"/>
      <c r="J87" s="100"/>
      <c r="K87" s="100"/>
      <c r="L87" s="100"/>
      <c r="M87" s="100"/>
      <c r="N87" s="100"/>
      <c r="O87" s="99"/>
      <c r="P87" s="100"/>
      <c r="Q87" s="100"/>
      <c r="R87" s="100"/>
      <c r="S87" s="100"/>
      <c r="T87" s="100"/>
      <c r="U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</row>
    <row r="88" spans="1:34" x14ac:dyDescent="0.2">
      <c r="A88" s="100"/>
      <c r="B88" s="100"/>
      <c r="D88" s="99"/>
      <c r="F88" s="100"/>
      <c r="G88" s="100"/>
      <c r="H88" s="100"/>
      <c r="I88" s="100"/>
      <c r="J88" s="100"/>
      <c r="K88" s="100"/>
      <c r="L88" s="100"/>
      <c r="M88" s="100"/>
      <c r="N88" s="100"/>
      <c r="O88" s="99"/>
      <c r="P88" s="100"/>
      <c r="Q88" s="100"/>
      <c r="R88" s="100"/>
      <c r="S88" s="100"/>
      <c r="T88" s="100"/>
      <c r="U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</row>
    <row r="89" spans="1:34" x14ac:dyDescent="0.2">
      <c r="A89" s="100"/>
      <c r="B89" s="100"/>
      <c r="D89" s="99"/>
      <c r="F89" s="100"/>
      <c r="G89" s="100"/>
      <c r="H89" s="100"/>
      <c r="I89" s="100"/>
      <c r="J89" s="100"/>
      <c r="K89" s="100"/>
      <c r="L89" s="100"/>
      <c r="M89" s="100"/>
      <c r="N89" s="100"/>
      <c r="O89" s="99"/>
      <c r="P89" s="100"/>
      <c r="Q89" s="100"/>
      <c r="R89" s="100"/>
      <c r="S89" s="100"/>
      <c r="T89" s="100"/>
      <c r="U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</row>
    <row r="90" spans="1:34" x14ac:dyDescent="0.2">
      <c r="A90" s="100"/>
      <c r="B90" s="100"/>
      <c r="D90" s="99"/>
      <c r="F90" s="100"/>
      <c r="G90" s="100"/>
      <c r="H90" s="100"/>
      <c r="I90" s="100"/>
      <c r="J90" s="100"/>
      <c r="K90" s="100"/>
      <c r="L90" s="100"/>
      <c r="M90" s="100"/>
      <c r="N90" s="100"/>
      <c r="O90" s="99"/>
      <c r="P90" s="100"/>
      <c r="Q90" s="100"/>
      <c r="R90" s="100"/>
      <c r="S90" s="100"/>
      <c r="T90" s="100"/>
      <c r="U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</row>
    <row r="91" spans="1:34" x14ac:dyDescent="0.2">
      <c r="A91" s="100"/>
      <c r="B91" s="100"/>
      <c r="D91" s="99"/>
      <c r="F91" s="100"/>
      <c r="G91" s="100"/>
      <c r="H91" s="100"/>
      <c r="I91" s="100"/>
      <c r="J91" s="100"/>
      <c r="K91" s="100"/>
      <c r="L91" s="100"/>
      <c r="M91" s="100"/>
      <c r="N91" s="100"/>
      <c r="O91" s="99"/>
      <c r="P91" s="100"/>
      <c r="Q91" s="100"/>
      <c r="R91" s="100"/>
      <c r="S91" s="100"/>
      <c r="T91" s="100"/>
      <c r="U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</row>
    <row r="92" spans="1:34" x14ac:dyDescent="0.2">
      <c r="A92" s="100"/>
      <c r="B92" s="100"/>
      <c r="D92" s="99"/>
      <c r="F92" s="100"/>
      <c r="G92" s="100"/>
      <c r="H92" s="100"/>
      <c r="I92" s="100"/>
      <c r="J92" s="100"/>
      <c r="K92" s="100"/>
      <c r="L92" s="100"/>
      <c r="M92" s="100"/>
      <c r="N92" s="100"/>
      <c r="O92" s="99"/>
      <c r="P92" s="100"/>
      <c r="Q92" s="100"/>
      <c r="R92" s="100"/>
      <c r="S92" s="100"/>
      <c r="T92" s="100"/>
      <c r="U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</row>
    <row r="93" spans="1:34" x14ac:dyDescent="0.2">
      <c r="B93" s="100"/>
      <c r="D93" s="99"/>
      <c r="F93" s="100"/>
      <c r="G93" s="100"/>
      <c r="H93" s="100"/>
      <c r="I93" s="100"/>
      <c r="J93" s="100"/>
      <c r="K93" s="100"/>
      <c r="L93" s="100"/>
      <c r="M93" s="100"/>
      <c r="N93" s="100"/>
      <c r="O93" s="99"/>
      <c r="P93" s="100"/>
      <c r="Q93" s="100"/>
      <c r="R93" s="100"/>
      <c r="S93" s="100"/>
      <c r="T93" s="100"/>
      <c r="U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</row>
    <row r="94" spans="1:34" x14ac:dyDescent="0.2">
      <c r="B94" s="100"/>
      <c r="D94" s="99"/>
      <c r="F94" s="100"/>
      <c r="G94" s="100"/>
      <c r="H94" s="100"/>
      <c r="I94" s="100"/>
      <c r="J94" s="100"/>
      <c r="K94" s="100"/>
      <c r="L94" s="100"/>
      <c r="M94" s="100"/>
      <c r="N94" s="100"/>
      <c r="O94" s="99"/>
      <c r="P94" s="100"/>
      <c r="Q94" s="100"/>
      <c r="R94" s="100"/>
      <c r="S94" s="100"/>
      <c r="T94" s="100"/>
      <c r="U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</row>
    <row r="95" spans="1:34" x14ac:dyDescent="0.2">
      <c r="B95" s="100"/>
      <c r="D95" s="99"/>
      <c r="F95" s="100"/>
      <c r="G95" s="100"/>
      <c r="H95" s="100"/>
      <c r="I95" s="100"/>
      <c r="J95" s="100"/>
      <c r="K95" s="100"/>
      <c r="L95" s="100"/>
      <c r="M95" s="100"/>
      <c r="N95" s="100"/>
      <c r="O95" s="99"/>
      <c r="P95" s="100"/>
      <c r="Q95" s="100"/>
      <c r="R95" s="100"/>
      <c r="S95" s="100"/>
      <c r="T95" s="100"/>
      <c r="U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</row>
    <row r="96" spans="1:34" x14ac:dyDescent="0.2">
      <c r="B96" s="100"/>
      <c r="D96" s="99"/>
      <c r="F96" s="100"/>
      <c r="G96" s="100"/>
      <c r="H96" s="100"/>
      <c r="I96" s="100"/>
      <c r="J96" s="100"/>
      <c r="K96" s="100"/>
      <c r="L96" s="100"/>
      <c r="M96" s="100"/>
      <c r="N96" s="100"/>
      <c r="O96" s="99"/>
      <c r="P96" s="100"/>
      <c r="Q96" s="100"/>
      <c r="R96" s="100"/>
      <c r="S96" s="100"/>
      <c r="T96" s="100"/>
      <c r="U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</row>
    <row r="97" spans="1:34" x14ac:dyDescent="0.2">
      <c r="B97" s="100"/>
      <c r="D97" s="99"/>
      <c r="F97" s="100"/>
      <c r="G97" s="100"/>
      <c r="H97" s="100"/>
      <c r="I97" s="100"/>
      <c r="J97" s="100"/>
      <c r="K97" s="100"/>
      <c r="L97" s="100"/>
      <c r="M97" s="100"/>
      <c r="N97" s="100"/>
      <c r="O97" s="99"/>
      <c r="P97" s="100"/>
      <c r="Q97" s="100"/>
      <c r="R97" s="100"/>
      <c r="S97" s="100"/>
      <c r="T97" s="100"/>
      <c r="U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</row>
    <row r="98" spans="1:34" x14ac:dyDescent="0.2">
      <c r="B98" s="100"/>
      <c r="D98" s="99"/>
      <c r="F98" s="100"/>
      <c r="G98" s="100"/>
      <c r="H98" s="100"/>
      <c r="I98" s="100"/>
      <c r="J98" s="100"/>
      <c r="K98" s="100"/>
      <c r="L98" s="100"/>
      <c r="M98" s="100"/>
      <c r="N98" s="100"/>
      <c r="O98" s="99"/>
      <c r="P98" s="100"/>
      <c r="Q98" s="100"/>
      <c r="R98" s="100"/>
      <c r="S98" s="100"/>
      <c r="T98" s="100"/>
      <c r="U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</row>
    <row r="99" spans="1:34" x14ac:dyDescent="0.2">
      <c r="B99" s="100"/>
      <c r="D99" s="99"/>
      <c r="F99" s="100"/>
      <c r="G99" s="100"/>
      <c r="H99" s="100"/>
      <c r="I99" s="100"/>
      <c r="J99" s="100"/>
      <c r="K99" s="100"/>
      <c r="L99" s="100"/>
      <c r="M99" s="100"/>
      <c r="N99" s="100"/>
      <c r="O99" s="99"/>
      <c r="P99" s="100"/>
      <c r="Q99" s="100"/>
      <c r="R99" s="100"/>
      <c r="S99" s="100"/>
      <c r="T99" s="100"/>
      <c r="U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1:34" x14ac:dyDescent="0.2">
      <c r="B100" s="100"/>
      <c r="D100" s="99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100"/>
      <c r="Q100" s="100"/>
      <c r="R100" s="100"/>
      <c r="S100" s="100"/>
      <c r="T100" s="100"/>
      <c r="U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</row>
    <row r="101" spans="1:34" x14ac:dyDescent="0.2">
      <c r="A101" s="100"/>
      <c r="B101" s="100"/>
      <c r="D101" s="99"/>
      <c r="F101" s="100"/>
      <c r="G101" s="100"/>
      <c r="H101" s="100"/>
      <c r="I101" s="100"/>
      <c r="J101" s="100"/>
      <c r="K101" s="100"/>
      <c r="L101" s="100"/>
      <c r="M101" s="100"/>
      <c r="N101" s="100"/>
      <c r="O101" s="99"/>
      <c r="P101" s="100"/>
      <c r="Q101" s="100"/>
      <c r="R101" s="100"/>
      <c r="S101" s="100"/>
      <c r="T101" s="100"/>
      <c r="U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</row>
    <row r="102" spans="1:34" x14ac:dyDescent="0.2">
      <c r="A102" s="100"/>
      <c r="B102" s="100"/>
      <c r="D102" s="99"/>
      <c r="F102" s="100"/>
      <c r="G102" s="100"/>
      <c r="H102" s="100"/>
      <c r="I102" s="100"/>
      <c r="J102" s="100"/>
      <c r="K102" s="100"/>
      <c r="L102" s="100"/>
      <c r="M102" s="100"/>
      <c r="N102" s="100"/>
      <c r="O102" s="99"/>
      <c r="P102" s="100"/>
      <c r="Q102" s="100"/>
      <c r="R102" s="100"/>
      <c r="S102" s="100"/>
      <c r="T102" s="100"/>
      <c r="U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</row>
    <row r="103" spans="1:34" x14ac:dyDescent="0.2">
      <c r="A103" s="100"/>
      <c r="B103" s="100"/>
      <c r="D103" s="99"/>
      <c r="F103" s="100"/>
      <c r="G103" s="100"/>
      <c r="H103" s="100"/>
      <c r="I103" s="100"/>
      <c r="J103" s="100"/>
      <c r="K103" s="100"/>
      <c r="L103" s="100"/>
      <c r="M103" s="100"/>
      <c r="N103" s="100"/>
      <c r="O103" s="99"/>
      <c r="P103" s="100"/>
      <c r="Q103" s="100"/>
      <c r="R103" s="100"/>
      <c r="S103" s="100"/>
      <c r="T103" s="100"/>
      <c r="U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</row>
    <row r="104" spans="1:34" x14ac:dyDescent="0.2">
      <c r="A104" s="100"/>
      <c r="B104" s="100"/>
      <c r="D104" s="99"/>
      <c r="F104" s="100"/>
      <c r="G104" s="100"/>
      <c r="H104" s="100"/>
      <c r="I104" s="100"/>
      <c r="J104" s="100"/>
      <c r="K104" s="100"/>
      <c r="L104" s="100"/>
      <c r="M104" s="100"/>
      <c r="N104" s="100"/>
      <c r="O104" s="99"/>
      <c r="P104" s="100"/>
      <c r="Q104" s="100"/>
      <c r="R104" s="100"/>
      <c r="S104" s="100"/>
      <c r="T104" s="100"/>
      <c r="U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</row>
    <row r="105" spans="1:34" x14ac:dyDescent="0.2">
      <c r="A105" s="100"/>
      <c r="B105" s="100"/>
      <c r="D105" s="99"/>
      <c r="F105" s="100"/>
      <c r="G105" s="100"/>
      <c r="H105" s="100"/>
      <c r="I105" s="100"/>
      <c r="J105" s="100"/>
      <c r="K105" s="100"/>
      <c r="L105" s="100"/>
      <c r="M105" s="100"/>
      <c r="N105" s="100"/>
      <c r="O105" s="99"/>
      <c r="P105" s="100"/>
      <c r="Q105" s="100"/>
      <c r="R105" s="100"/>
      <c r="S105" s="100"/>
      <c r="T105" s="100"/>
      <c r="U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</row>
    <row r="106" spans="1:34" x14ac:dyDescent="0.2">
      <c r="A106" s="100"/>
      <c r="B106" s="100"/>
      <c r="D106" s="99"/>
      <c r="F106" s="100"/>
      <c r="G106" s="100"/>
      <c r="H106" s="100"/>
      <c r="I106" s="100"/>
      <c r="J106" s="100"/>
      <c r="K106" s="100"/>
      <c r="L106" s="100"/>
      <c r="M106" s="100"/>
      <c r="N106" s="100"/>
      <c r="O106" s="99"/>
      <c r="P106" s="100"/>
      <c r="Q106" s="100"/>
      <c r="R106" s="100"/>
      <c r="S106" s="100"/>
      <c r="T106" s="100"/>
      <c r="U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</row>
    <row r="107" spans="1:34" x14ac:dyDescent="0.2">
      <c r="A107" s="100"/>
      <c r="B107" s="100"/>
      <c r="D107" s="99"/>
      <c r="F107" s="100"/>
      <c r="G107" s="100"/>
      <c r="H107" s="100"/>
      <c r="I107" s="100"/>
      <c r="J107" s="100"/>
      <c r="K107" s="100"/>
      <c r="L107" s="100"/>
      <c r="M107" s="100"/>
      <c r="N107" s="100"/>
      <c r="O107" s="99"/>
      <c r="P107" s="100"/>
      <c r="Q107" s="100"/>
      <c r="R107" s="100"/>
      <c r="S107" s="100"/>
      <c r="T107" s="100"/>
      <c r="U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</row>
    <row r="108" spans="1:34" x14ac:dyDescent="0.2">
      <c r="A108" s="100"/>
      <c r="B108" s="100"/>
      <c r="D108" s="99"/>
      <c r="F108" s="100"/>
      <c r="G108" s="100"/>
      <c r="H108" s="100"/>
      <c r="I108" s="100"/>
      <c r="J108" s="100"/>
      <c r="K108" s="100"/>
      <c r="L108" s="100"/>
      <c r="M108" s="100"/>
      <c r="N108" s="100"/>
      <c r="O108" s="99"/>
      <c r="P108" s="100"/>
      <c r="Q108" s="100"/>
      <c r="R108" s="100"/>
      <c r="S108" s="100"/>
      <c r="T108" s="100"/>
      <c r="U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</row>
    <row r="109" spans="1:34" x14ac:dyDescent="0.2">
      <c r="A109" s="100"/>
      <c r="B109" s="100"/>
      <c r="D109" s="99"/>
      <c r="F109" s="100"/>
      <c r="G109" s="100"/>
      <c r="H109" s="100"/>
      <c r="I109" s="100"/>
      <c r="J109" s="100"/>
      <c r="K109" s="100"/>
      <c r="L109" s="100"/>
      <c r="M109" s="100"/>
      <c r="N109" s="100"/>
      <c r="O109" s="99"/>
      <c r="P109" s="100"/>
      <c r="Q109" s="100"/>
      <c r="R109" s="100"/>
      <c r="S109" s="100"/>
      <c r="T109" s="100"/>
      <c r="U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</row>
    <row r="110" spans="1:34" x14ac:dyDescent="0.2">
      <c r="A110" s="100"/>
      <c r="B110" s="100"/>
      <c r="D110" s="99"/>
      <c r="F110" s="100"/>
      <c r="G110" s="100"/>
      <c r="H110" s="100"/>
      <c r="I110" s="100"/>
      <c r="J110" s="100"/>
      <c r="K110" s="100"/>
      <c r="L110" s="100"/>
      <c r="M110" s="100"/>
      <c r="N110" s="100"/>
      <c r="O110" s="99"/>
      <c r="P110" s="100"/>
      <c r="Q110" s="100"/>
      <c r="R110" s="100"/>
      <c r="S110" s="100"/>
      <c r="T110" s="100"/>
      <c r="U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</row>
    <row r="111" spans="1:34" x14ac:dyDescent="0.2">
      <c r="A111" s="100"/>
      <c r="B111" s="100"/>
      <c r="D111" s="99"/>
      <c r="F111" s="100"/>
      <c r="G111" s="100"/>
      <c r="H111" s="100"/>
      <c r="I111" s="100"/>
      <c r="J111" s="100"/>
      <c r="K111" s="100"/>
      <c r="L111" s="100"/>
      <c r="M111" s="100"/>
      <c r="N111" s="100"/>
      <c r="O111" s="99"/>
      <c r="P111" s="100"/>
      <c r="Q111" s="100"/>
      <c r="R111" s="100"/>
      <c r="S111" s="100"/>
      <c r="T111" s="100"/>
      <c r="U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</row>
    <row r="112" spans="1:34" x14ac:dyDescent="0.2">
      <c r="A112" s="100"/>
      <c r="B112" s="100"/>
      <c r="D112" s="99"/>
      <c r="F112" s="100"/>
      <c r="G112" s="100"/>
      <c r="H112" s="100"/>
      <c r="I112" s="100"/>
      <c r="J112" s="100"/>
      <c r="K112" s="100"/>
      <c r="L112" s="100"/>
      <c r="M112" s="100"/>
      <c r="N112" s="100"/>
      <c r="O112" s="99"/>
      <c r="P112" s="100"/>
      <c r="Q112" s="100"/>
      <c r="R112" s="100"/>
      <c r="S112" s="100"/>
      <c r="T112" s="100"/>
      <c r="U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</row>
    <row r="113" spans="1:34" x14ac:dyDescent="0.2">
      <c r="A113" s="100"/>
      <c r="B113" s="100"/>
      <c r="D113" s="99"/>
      <c r="F113" s="100"/>
      <c r="G113" s="100"/>
      <c r="H113" s="100"/>
      <c r="I113" s="100"/>
      <c r="J113" s="100"/>
      <c r="K113" s="100"/>
      <c r="L113" s="100"/>
      <c r="M113" s="100"/>
      <c r="N113" s="100"/>
      <c r="O113" s="99"/>
      <c r="P113" s="100"/>
      <c r="Q113" s="100"/>
      <c r="R113" s="100"/>
      <c r="S113" s="100"/>
      <c r="T113" s="100"/>
      <c r="U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</row>
    <row r="114" spans="1:34" x14ac:dyDescent="0.2">
      <c r="A114" s="100"/>
      <c r="B114" s="100"/>
      <c r="D114" s="99"/>
      <c r="F114" s="100"/>
      <c r="G114" s="100"/>
      <c r="H114" s="100"/>
      <c r="I114" s="100"/>
      <c r="J114" s="100"/>
      <c r="K114" s="100"/>
      <c r="L114" s="100"/>
      <c r="M114" s="100"/>
      <c r="N114" s="100"/>
      <c r="O114" s="99"/>
      <c r="P114" s="100"/>
      <c r="Q114" s="100"/>
      <c r="R114" s="100"/>
      <c r="S114" s="100"/>
      <c r="T114" s="100"/>
      <c r="U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</row>
    <row r="115" spans="1:34" x14ac:dyDescent="0.2">
      <c r="A115" s="100"/>
      <c r="B115" s="100"/>
      <c r="D115" s="99"/>
      <c r="F115" s="100"/>
      <c r="G115" s="100"/>
      <c r="H115" s="100"/>
      <c r="I115" s="100"/>
      <c r="J115" s="100"/>
      <c r="K115" s="100"/>
      <c r="L115" s="100"/>
      <c r="M115" s="100"/>
      <c r="N115" s="100"/>
      <c r="O115" s="99"/>
      <c r="P115" s="100"/>
      <c r="Q115" s="100"/>
      <c r="R115" s="100"/>
      <c r="S115" s="100"/>
      <c r="T115" s="100"/>
      <c r="U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</row>
    <row r="116" spans="1:34" x14ac:dyDescent="0.2">
      <c r="A116" s="100"/>
      <c r="B116" s="100"/>
      <c r="D116" s="99"/>
      <c r="F116" s="100"/>
      <c r="G116" s="100"/>
      <c r="H116" s="100"/>
      <c r="I116" s="100"/>
      <c r="J116" s="100"/>
      <c r="K116" s="100"/>
      <c r="L116" s="100"/>
      <c r="M116" s="100"/>
      <c r="N116" s="100"/>
      <c r="O116" s="99"/>
      <c r="P116" s="100"/>
      <c r="Q116" s="100"/>
      <c r="R116" s="100"/>
      <c r="S116" s="100"/>
      <c r="T116" s="100"/>
      <c r="U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</row>
    <row r="117" spans="1:34" x14ac:dyDescent="0.2">
      <c r="A117" s="100"/>
      <c r="B117" s="100"/>
      <c r="D117" s="99"/>
      <c r="F117" s="100"/>
      <c r="G117" s="100"/>
      <c r="H117" s="100"/>
      <c r="I117" s="100"/>
      <c r="J117" s="100"/>
      <c r="K117" s="100"/>
      <c r="L117" s="100"/>
      <c r="M117" s="100"/>
      <c r="N117" s="100"/>
      <c r="O117" s="99"/>
      <c r="P117" s="100"/>
      <c r="Q117" s="100"/>
      <c r="R117" s="100"/>
      <c r="S117" s="100"/>
      <c r="T117" s="100"/>
      <c r="U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</row>
    <row r="118" spans="1:34" x14ac:dyDescent="0.2">
      <c r="A118" s="100"/>
      <c r="B118" s="100"/>
      <c r="D118" s="99"/>
      <c r="F118" s="100"/>
      <c r="G118" s="100"/>
      <c r="H118" s="100"/>
      <c r="I118" s="100"/>
      <c r="J118" s="100"/>
      <c r="K118" s="100"/>
      <c r="L118" s="100"/>
      <c r="M118" s="100"/>
      <c r="N118" s="100"/>
      <c r="O118" s="99"/>
      <c r="P118" s="100"/>
      <c r="Q118" s="100"/>
      <c r="R118" s="100"/>
      <c r="S118" s="100"/>
      <c r="T118" s="100"/>
      <c r="U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</row>
    <row r="119" spans="1:34" x14ac:dyDescent="0.2">
      <c r="A119" s="100"/>
      <c r="B119" s="100"/>
      <c r="D119" s="99"/>
      <c r="F119" s="100"/>
      <c r="G119" s="100"/>
      <c r="H119" s="100"/>
      <c r="I119" s="100"/>
      <c r="J119" s="100"/>
      <c r="K119" s="100"/>
      <c r="L119" s="100"/>
      <c r="M119" s="100"/>
      <c r="N119" s="100"/>
      <c r="O119" s="99"/>
      <c r="P119" s="100"/>
      <c r="Q119" s="100"/>
      <c r="R119" s="100"/>
      <c r="S119" s="100"/>
      <c r="T119" s="100"/>
      <c r="U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</row>
    <row r="120" spans="1:34" x14ac:dyDescent="0.2">
      <c r="A120" s="100"/>
      <c r="B120" s="100"/>
      <c r="D120" s="99"/>
      <c r="F120" s="100"/>
      <c r="G120" s="100"/>
      <c r="H120" s="100"/>
      <c r="I120" s="100"/>
      <c r="J120" s="100"/>
      <c r="K120" s="100"/>
      <c r="L120" s="100"/>
      <c r="M120" s="100"/>
      <c r="N120" s="100"/>
      <c r="O120" s="99"/>
      <c r="P120" s="100"/>
      <c r="Q120" s="100"/>
      <c r="R120" s="100"/>
      <c r="S120" s="100"/>
      <c r="T120" s="100"/>
      <c r="U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</row>
    <row r="121" spans="1:34" x14ac:dyDescent="0.2">
      <c r="A121" s="100"/>
      <c r="B121" s="100"/>
      <c r="D121" s="99"/>
      <c r="F121" s="100"/>
      <c r="G121" s="100"/>
      <c r="H121" s="100"/>
      <c r="I121" s="100"/>
      <c r="J121" s="100"/>
      <c r="K121" s="100"/>
      <c r="L121" s="100"/>
      <c r="M121" s="100"/>
      <c r="N121" s="100"/>
      <c r="O121" s="99"/>
      <c r="P121" s="100"/>
      <c r="Q121" s="100"/>
      <c r="R121" s="100"/>
      <c r="S121" s="100"/>
      <c r="T121" s="100"/>
      <c r="U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</row>
    <row r="122" spans="1:34" x14ac:dyDescent="0.2">
      <c r="A122" s="100"/>
      <c r="B122" s="100"/>
      <c r="D122" s="99"/>
      <c r="F122" s="100"/>
      <c r="G122" s="100"/>
      <c r="H122" s="100"/>
      <c r="I122" s="100"/>
      <c r="J122" s="100"/>
      <c r="K122" s="100"/>
      <c r="L122" s="100"/>
      <c r="M122" s="100"/>
      <c r="N122" s="100"/>
      <c r="O122" s="99"/>
      <c r="P122" s="100"/>
      <c r="Q122" s="100"/>
      <c r="R122" s="100"/>
      <c r="S122" s="100"/>
      <c r="T122" s="100"/>
      <c r="U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</row>
    <row r="123" spans="1:34" x14ac:dyDescent="0.2">
      <c r="A123" s="100"/>
      <c r="B123" s="100"/>
      <c r="D123" s="99"/>
      <c r="F123" s="100"/>
      <c r="G123" s="100"/>
      <c r="H123" s="100"/>
      <c r="I123" s="100"/>
      <c r="J123" s="100"/>
      <c r="K123" s="100"/>
      <c r="L123" s="100"/>
      <c r="M123" s="100"/>
      <c r="N123" s="100"/>
      <c r="O123" s="99"/>
      <c r="P123" s="100"/>
      <c r="Q123" s="100"/>
      <c r="R123" s="100"/>
      <c r="S123" s="100"/>
      <c r="T123" s="100"/>
      <c r="U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</row>
    <row r="124" spans="1:34" x14ac:dyDescent="0.2">
      <c r="A124" s="100"/>
      <c r="B124" s="100"/>
      <c r="D124" s="99"/>
      <c r="F124" s="100"/>
      <c r="G124" s="100"/>
      <c r="H124" s="100"/>
      <c r="I124" s="100"/>
      <c r="J124" s="100"/>
      <c r="K124" s="100"/>
      <c r="L124" s="100"/>
      <c r="M124" s="100"/>
      <c r="N124" s="100"/>
      <c r="O124" s="99"/>
      <c r="P124" s="100"/>
      <c r="Q124" s="100"/>
      <c r="R124" s="100"/>
      <c r="S124" s="100"/>
      <c r="T124" s="100"/>
      <c r="U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</row>
    <row r="125" spans="1:34" x14ac:dyDescent="0.2">
      <c r="A125" s="100"/>
      <c r="B125" s="100"/>
      <c r="D125" s="99"/>
      <c r="F125" s="100"/>
      <c r="G125" s="100"/>
      <c r="H125" s="100"/>
      <c r="I125" s="100"/>
      <c r="J125" s="100"/>
      <c r="K125" s="100"/>
      <c r="L125" s="100"/>
      <c r="M125" s="100"/>
      <c r="N125" s="100"/>
      <c r="O125" s="99"/>
      <c r="P125" s="100"/>
      <c r="Q125" s="100"/>
      <c r="R125" s="100"/>
      <c r="S125" s="100"/>
      <c r="T125" s="100"/>
      <c r="U125" s="100"/>
      <c r="W125" s="100"/>
      <c r="X125" s="100"/>
      <c r="Y125" s="100"/>
      <c r="Z125" s="100"/>
      <c r="AA125" s="100"/>
      <c r="AB125" s="100"/>
    </row>
    <row r="126" spans="1:34" x14ac:dyDescent="0.2">
      <c r="A126" s="100"/>
      <c r="B126" s="100"/>
      <c r="D126" s="99"/>
      <c r="F126" s="100"/>
      <c r="G126" s="100"/>
      <c r="H126" s="100"/>
      <c r="I126" s="100"/>
      <c r="J126" s="100"/>
      <c r="K126" s="100"/>
      <c r="L126" s="100"/>
      <c r="M126" s="100"/>
      <c r="N126" s="100"/>
      <c r="O126" s="99"/>
      <c r="P126" s="100"/>
      <c r="Q126" s="100"/>
      <c r="R126" s="100"/>
      <c r="S126" s="100"/>
      <c r="T126" s="100"/>
      <c r="U126" s="100"/>
      <c r="W126" s="100"/>
      <c r="X126" s="100"/>
      <c r="Y126" s="100"/>
      <c r="Z126" s="100"/>
      <c r="AA126" s="100"/>
      <c r="AB126" s="100"/>
    </row>
    <row r="127" spans="1:34" x14ac:dyDescent="0.2">
      <c r="A127" s="100"/>
      <c r="B127" s="100"/>
      <c r="D127" s="99"/>
      <c r="F127" s="100"/>
      <c r="G127" s="100"/>
      <c r="H127" s="100"/>
      <c r="I127" s="100"/>
      <c r="J127" s="100"/>
      <c r="K127" s="100"/>
      <c r="L127" s="100"/>
      <c r="M127" s="100"/>
      <c r="N127" s="100"/>
      <c r="O127" s="99"/>
      <c r="P127" s="100"/>
      <c r="Q127" s="100"/>
      <c r="R127" s="100"/>
      <c r="S127" s="100"/>
      <c r="T127" s="100"/>
      <c r="U127" s="100"/>
      <c r="W127" s="100"/>
      <c r="X127" s="100"/>
      <c r="Y127" s="100"/>
      <c r="Z127" s="100"/>
      <c r="AA127" s="100"/>
      <c r="AB127" s="100"/>
    </row>
    <row r="128" spans="1:34" x14ac:dyDescent="0.2">
      <c r="A128" s="100"/>
      <c r="B128" s="100"/>
      <c r="D128" s="99"/>
      <c r="F128" s="100"/>
      <c r="G128" s="100"/>
      <c r="H128" s="100"/>
      <c r="I128" s="100"/>
      <c r="J128" s="100"/>
      <c r="K128" s="100"/>
      <c r="L128" s="100"/>
      <c r="M128" s="100"/>
      <c r="N128" s="100"/>
      <c r="O128" s="99"/>
      <c r="P128" s="100"/>
      <c r="Q128" s="100"/>
      <c r="R128" s="100"/>
      <c r="S128" s="100"/>
      <c r="T128" s="100"/>
      <c r="U128" s="100"/>
      <c r="W128" s="100"/>
      <c r="X128" s="100"/>
      <c r="Y128" s="100"/>
      <c r="Z128" s="100"/>
      <c r="AA128" s="100"/>
      <c r="AB128" s="100"/>
    </row>
    <row r="129" spans="1:28" x14ac:dyDescent="0.2">
      <c r="A129" s="100"/>
      <c r="B129" s="100"/>
      <c r="D129" s="99"/>
      <c r="F129" s="100"/>
      <c r="G129" s="100"/>
      <c r="H129" s="100"/>
      <c r="I129" s="100"/>
      <c r="J129" s="100"/>
      <c r="K129" s="100"/>
      <c r="L129" s="100"/>
      <c r="M129" s="100"/>
      <c r="N129" s="100"/>
      <c r="O129" s="99"/>
      <c r="P129" s="100"/>
      <c r="Q129" s="100"/>
      <c r="R129" s="100"/>
      <c r="S129" s="100"/>
      <c r="T129" s="100"/>
      <c r="U129" s="100"/>
      <c r="W129" s="100"/>
      <c r="X129" s="100"/>
      <c r="Y129" s="100"/>
      <c r="Z129" s="100"/>
      <c r="AA129" s="100"/>
      <c r="AB129" s="100"/>
    </row>
    <row r="130" spans="1:28" x14ac:dyDescent="0.2">
      <c r="A130" s="100"/>
      <c r="B130" s="100"/>
      <c r="D130" s="99"/>
      <c r="F130" s="100"/>
      <c r="G130" s="100"/>
      <c r="H130" s="100"/>
      <c r="I130" s="100"/>
      <c r="J130" s="100"/>
      <c r="K130" s="100"/>
      <c r="L130" s="100"/>
      <c r="M130" s="100"/>
      <c r="N130" s="100"/>
      <c r="O130" s="99"/>
      <c r="P130" s="100"/>
      <c r="Q130" s="100"/>
      <c r="R130" s="100"/>
      <c r="S130" s="100"/>
      <c r="T130" s="100"/>
      <c r="U130" s="100"/>
      <c r="W130" s="100"/>
      <c r="X130" s="100"/>
      <c r="Y130" s="100"/>
      <c r="Z130" s="100"/>
      <c r="AA130" s="100"/>
      <c r="AB130" s="100"/>
    </row>
    <row r="131" spans="1:28" x14ac:dyDescent="0.2">
      <c r="A131" s="100"/>
      <c r="B131" s="100"/>
      <c r="D131" s="99"/>
      <c r="F131" s="100"/>
      <c r="G131" s="100"/>
      <c r="H131" s="100"/>
      <c r="I131" s="100"/>
      <c r="J131" s="100"/>
      <c r="K131" s="100"/>
      <c r="L131" s="100"/>
      <c r="M131" s="100"/>
      <c r="N131" s="100"/>
      <c r="O131" s="99"/>
      <c r="P131" s="100"/>
      <c r="Q131" s="100"/>
      <c r="R131" s="100"/>
      <c r="S131" s="100"/>
      <c r="T131" s="100"/>
      <c r="U131" s="100"/>
      <c r="W131" s="100"/>
      <c r="X131" s="100"/>
      <c r="Y131" s="100"/>
      <c r="Z131" s="100"/>
      <c r="AA131" s="100"/>
      <c r="AB131" s="100"/>
    </row>
    <row r="132" spans="1:28" x14ac:dyDescent="0.2">
      <c r="A132" s="100"/>
      <c r="B132" s="100"/>
      <c r="D132" s="99"/>
      <c r="F132" s="100"/>
      <c r="G132" s="100"/>
      <c r="H132" s="100"/>
      <c r="I132" s="100"/>
      <c r="J132" s="100"/>
      <c r="K132" s="100"/>
      <c r="L132" s="100"/>
      <c r="M132" s="100"/>
      <c r="N132" s="100"/>
      <c r="O132" s="99"/>
      <c r="P132" s="100"/>
      <c r="Q132" s="100"/>
      <c r="R132" s="100"/>
      <c r="S132" s="100"/>
      <c r="T132" s="100"/>
      <c r="U132" s="100"/>
      <c r="W132" s="100"/>
      <c r="X132" s="100"/>
      <c r="Y132" s="100"/>
      <c r="Z132" s="100"/>
      <c r="AA132" s="100"/>
      <c r="AB132" s="100"/>
    </row>
    <row r="133" spans="1:28" x14ac:dyDescent="0.2">
      <c r="A133" s="100"/>
      <c r="B133" s="100"/>
      <c r="D133" s="99"/>
      <c r="F133" s="100"/>
      <c r="G133" s="100"/>
      <c r="H133" s="100"/>
      <c r="I133" s="100"/>
      <c r="J133" s="100"/>
      <c r="K133" s="100"/>
      <c r="L133" s="100"/>
      <c r="M133" s="100"/>
      <c r="N133" s="100"/>
      <c r="O133" s="99"/>
      <c r="P133" s="100"/>
      <c r="Q133" s="100"/>
      <c r="R133" s="100"/>
      <c r="S133" s="100"/>
      <c r="T133" s="100"/>
      <c r="U133" s="100"/>
      <c r="W133" s="100"/>
      <c r="X133" s="100"/>
      <c r="Y133" s="100"/>
      <c r="Z133" s="100"/>
      <c r="AA133" s="100"/>
      <c r="AB133" s="100"/>
    </row>
    <row r="134" spans="1:28" x14ac:dyDescent="0.2">
      <c r="A134" s="100"/>
      <c r="B134" s="100"/>
      <c r="D134" s="99"/>
      <c r="F134" s="100"/>
      <c r="G134" s="100"/>
      <c r="M134" s="100"/>
      <c r="N134" s="100"/>
      <c r="O134" s="99"/>
      <c r="P134" s="100"/>
      <c r="Q134" s="100"/>
      <c r="R134" s="100"/>
      <c r="S134" s="100"/>
      <c r="T134" s="100"/>
      <c r="U134" s="100"/>
      <c r="W134" s="100"/>
      <c r="X134" s="100"/>
      <c r="Y134" s="100"/>
      <c r="Z134" s="100"/>
      <c r="AA134" s="100"/>
      <c r="AB134" s="100"/>
    </row>
    <row r="135" spans="1:28" x14ac:dyDescent="0.2">
      <c r="A135" s="100"/>
      <c r="B135" s="100"/>
      <c r="D135" s="99"/>
      <c r="F135" s="100"/>
      <c r="G135" s="100"/>
      <c r="N135" s="100"/>
      <c r="O135" s="99"/>
      <c r="P135" s="100"/>
      <c r="Q135" s="100"/>
      <c r="R135" s="100"/>
      <c r="S135" s="100"/>
      <c r="T135" s="100"/>
      <c r="U135" s="100"/>
      <c r="W135" s="100"/>
      <c r="X135" s="100"/>
      <c r="Y135" s="100"/>
      <c r="Z135" s="100"/>
      <c r="AA135" s="100"/>
      <c r="AB135" s="100"/>
    </row>
    <row r="136" spans="1:28" x14ac:dyDescent="0.2">
      <c r="A136" s="100"/>
    </row>
    <row r="137" spans="1:28" x14ac:dyDescent="0.2">
      <c r="A137" s="100"/>
    </row>
  </sheetData>
  <mergeCells count="75">
    <mergeCell ref="A62:AB62"/>
    <mergeCell ref="B64:Q64"/>
    <mergeCell ref="S64:X64"/>
    <mergeCell ref="A12:D12"/>
    <mergeCell ref="O12:S12"/>
    <mergeCell ref="A13:D13"/>
    <mergeCell ref="Q47:AB47"/>
    <mergeCell ref="Q27:AB27"/>
    <mergeCell ref="A16:AB16"/>
    <mergeCell ref="A18:B18"/>
    <mergeCell ref="D18:F18"/>
    <mergeCell ref="Q23:AB23"/>
    <mergeCell ref="Q24:AB24"/>
    <mergeCell ref="Q26:AB26"/>
    <mergeCell ref="O18:AB18"/>
    <mergeCell ref="Q19:AB19"/>
    <mergeCell ref="S70:W70"/>
    <mergeCell ref="B67:N67"/>
    <mergeCell ref="O67:Q67"/>
    <mergeCell ref="S67:W67"/>
    <mergeCell ref="B68:N68"/>
    <mergeCell ref="O68:Q68"/>
    <mergeCell ref="B66:N66"/>
    <mergeCell ref="O66:Q66"/>
    <mergeCell ref="S66:W66"/>
    <mergeCell ref="S68:W68"/>
    <mergeCell ref="B69:N69"/>
    <mergeCell ref="S69:W69"/>
    <mergeCell ref="A1:AB2"/>
    <mergeCell ref="A3:AB3"/>
    <mergeCell ref="A4:AB4"/>
    <mergeCell ref="A5:B5"/>
    <mergeCell ref="N5:Q5"/>
    <mergeCell ref="R5:T5"/>
    <mergeCell ref="U5:W5"/>
    <mergeCell ref="A7:F7"/>
    <mergeCell ref="O7:AB7"/>
    <mergeCell ref="A8:D9"/>
    <mergeCell ref="F8:F9"/>
    <mergeCell ref="O8:S8"/>
    <mergeCell ref="O9:S10"/>
    <mergeCell ref="A10:D11"/>
    <mergeCell ref="F10:F11"/>
    <mergeCell ref="O11:S11"/>
    <mergeCell ref="W8:AB10"/>
    <mergeCell ref="B65:N65"/>
    <mergeCell ref="O65:Q65"/>
    <mergeCell ref="S65:W65"/>
    <mergeCell ref="AD3:AH5"/>
    <mergeCell ref="Q45:AB45"/>
    <mergeCell ref="Q55:X60"/>
    <mergeCell ref="Q41:AB41"/>
    <mergeCell ref="Q28:AB28"/>
    <mergeCell ref="Q50:AB50"/>
    <mergeCell ref="Q51:AB51"/>
    <mergeCell ref="Q52:AB52"/>
    <mergeCell ref="Q43:AB43"/>
    <mergeCell ref="Q44:AB44"/>
    <mergeCell ref="O13:S13"/>
    <mergeCell ref="Q38:AB38"/>
    <mergeCell ref="Q40:AB40"/>
    <mergeCell ref="Q20:AB20"/>
    <mergeCell ref="Q21:AB21"/>
    <mergeCell ref="Q22:AB22"/>
    <mergeCell ref="Q48:AB48"/>
    <mergeCell ref="Q49:AB49"/>
    <mergeCell ref="Q29:AB29"/>
    <mergeCell ref="Q30:AB30"/>
    <mergeCell ref="Q31:AB31"/>
    <mergeCell ref="Q33:AB33"/>
    <mergeCell ref="Q34:AB34"/>
    <mergeCell ref="Q35:AB35"/>
    <mergeCell ref="Q36:AB36"/>
    <mergeCell ref="Q37:AB37"/>
    <mergeCell ref="Q42:AB42"/>
  </mergeCells>
  <conditionalFormatting sqref="N5:Q5">
    <cfRule type="expression" dxfId="25" priority="12" stopIfTrue="1">
      <formula>AND($F$5="jusqu'au :")</formula>
    </cfRule>
  </conditionalFormatting>
  <conditionalFormatting sqref="F48:F50 D48:D50 F41:F45 D41:D45 F34:F38 D34:D38 F28:F31 D28:D31">
    <cfRule type="cellIs" dxfId="24" priority="4" operator="notEqual">
      <formula>0.5</formula>
    </cfRule>
  </conditionalFormatting>
  <conditionalFormatting sqref="X70">
    <cfRule type="expression" dxfId="23" priority="3" stopIfTrue="1">
      <formula>AND($S$69="Heures IRP de délégation")</formula>
    </cfRule>
  </conditionalFormatting>
  <conditionalFormatting sqref="F51:F52 D51:D52">
    <cfRule type="cellIs" dxfId="22" priority="1" operator="notEqual">
      <formula>0.5</formula>
    </cfRule>
  </conditionalFormatting>
  <conditionalFormatting sqref="F27 D27">
    <cfRule type="cellIs" dxfId="21" priority="2" operator="notEqual">
      <formula>0.5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4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'EVP SOURCE'!$J$9:$J$10</xm:f>
          </x14:formula1>
          <xm:sqref>Y5 AA5</xm:sqref>
        </x14:dataValidation>
        <x14:dataValidation type="list" allowBlank="1" showInputMessage="1" showErrorMessage="1">
          <x14:formula1>
            <xm:f>'EVP SOURCE'!$J$6:$J$7</xm:f>
          </x14:formula1>
          <xm:sqref>U5:W5</xm:sqref>
        </x14:dataValidation>
        <x14:dataValidation type="list" allowBlank="1" showInputMessage="1" showErrorMessage="1">
          <x14:formula1>
            <xm:f>'EVP SOURCE'!$J$3:$J$4</xm:f>
          </x14:formula1>
          <xm:sqref>D5</xm:sqref>
        </x14:dataValidation>
        <x14:dataValidation type="list" showInputMessage="1" showErrorMessage="1">
          <x14:formula1>
            <xm:f>'EVP SOURCE'!$B$15:$B$18</xm:f>
          </x14:formula1>
          <xm:sqref>F22:F24 D48:D52 D28:D31 F28:F31 D34:D38 F34:F38 D41:D45 F41:F45 D22:D24 F48:F52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133"/>
  <sheetViews>
    <sheetView zoomScale="90" zoomScaleNormal="90" workbookViewId="0">
      <selection sqref="A1:XFD1048576"/>
    </sheetView>
  </sheetViews>
  <sheetFormatPr baseColWidth="10" defaultColWidth="11.42578125" defaultRowHeight="14.25" x14ac:dyDescent="0.2"/>
  <cols>
    <col min="1" max="1" width="16.140625" style="139" bestFit="1" customWidth="1"/>
    <col min="2" max="2" width="10.85546875" style="139" customWidth="1"/>
    <col min="3" max="3" width="1.42578125" style="100" customWidth="1"/>
    <col min="4" max="4" width="17.7109375" style="184" customWidth="1"/>
    <col min="5" max="5" width="1.140625" style="168" customWidth="1"/>
    <col min="6" max="6" width="17.7109375" style="139" customWidth="1"/>
    <col min="7" max="7" width="1.140625" style="139" customWidth="1"/>
    <col min="8" max="13" width="5.7109375" style="139" hidden="1" customWidth="1"/>
    <col min="14" max="14" width="1.140625" style="139" customWidth="1"/>
    <col min="15" max="15" width="11" style="184" customWidth="1"/>
    <col min="16" max="16" width="1.140625" style="139" customWidth="1"/>
    <col min="17" max="18" width="5.7109375" style="139" customWidth="1"/>
    <col min="19" max="19" width="9.7109375" style="139" customWidth="1"/>
    <col min="20" max="20" width="11.85546875" style="139" customWidth="1"/>
    <col min="21" max="21" width="10.140625" style="139" bestFit="1" customWidth="1"/>
    <col min="22" max="22" width="1.42578125" style="100" customWidth="1"/>
    <col min="23" max="23" width="9" style="139" bestFit="1" customWidth="1"/>
    <col min="24" max="27" width="10.7109375" style="139" customWidth="1"/>
    <col min="28" max="28" width="1.7109375" style="139" customWidth="1"/>
    <col min="29" max="29" width="1.140625" style="139" customWidth="1"/>
    <col min="30" max="32" width="11.42578125" style="139"/>
    <col min="33" max="33" width="13.5703125" style="139" customWidth="1"/>
    <col min="34" max="16384" width="11.42578125" style="139"/>
  </cols>
  <sheetData>
    <row r="1" spans="1:39" ht="15" customHeight="1" x14ac:dyDescent="0.2">
      <c r="A1" s="354" t="s">
        <v>31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</row>
    <row r="2" spans="1:39" ht="15" customHeight="1" thickBo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 ht="21.75" customHeight="1" x14ac:dyDescent="0.2">
      <c r="A3" s="355" t="str">
        <f>+'Période 1 - Paie Janvier'!A3:V3</f>
        <v>NOM + prénom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7"/>
      <c r="AC3" s="100"/>
      <c r="AD3" s="402"/>
      <c r="AE3" s="403"/>
      <c r="AF3" s="403"/>
      <c r="AG3" s="403"/>
      <c r="AH3" s="403"/>
      <c r="AI3" s="100"/>
      <c r="AJ3" s="100"/>
      <c r="AK3" s="100"/>
      <c r="AL3" s="100"/>
      <c r="AM3" s="100"/>
    </row>
    <row r="4" spans="1:39" ht="22.5" customHeight="1" thickBot="1" x14ac:dyDescent="0.25">
      <c r="A4" s="358" t="str">
        <f>+'Période 1 - Paie Janvier'!A4:V4</f>
        <v>STRUCTURE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60"/>
      <c r="AC4" s="100"/>
      <c r="AD4" s="403"/>
      <c r="AE4" s="403"/>
      <c r="AF4" s="403"/>
      <c r="AG4" s="403"/>
      <c r="AH4" s="403"/>
      <c r="AI4" s="100"/>
      <c r="AJ4" s="100"/>
      <c r="AK4" s="100"/>
      <c r="AL4" s="100"/>
      <c r="AM4" s="100"/>
    </row>
    <row r="5" spans="1:39" ht="37.5" customHeight="1" thickBot="1" x14ac:dyDescent="0.25">
      <c r="A5" s="361" t="s">
        <v>21</v>
      </c>
      <c r="B5" s="362"/>
      <c r="C5" s="140"/>
      <c r="D5" s="138" t="str">
        <f>'Période 2 - Paie Février'!D5</f>
        <v>CDI</v>
      </c>
      <c r="E5" s="140"/>
      <c r="F5" s="140" t="str">
        <f>'Période 2 - Paie Février'!F5</f>
        <v xml:space="preserve"> </v>
      </c>
      <c r="G5" s="140"/>
      <c r="H5" s="140"/>
      <c r="I5" s="140"/>
      <c r="J5" s="140"/>
      <c r="K5" s="140"/>
      <c r="L5" s="140"/>
      <c r="M5" s="140"/>
      <c r="N5" s="363"/>
      <c r="O5" s="363"/>
      <c r="P5" s="363"/>
      <c r="Q5" s="363"/>
      <c r="R5" s="362" t="s">
        <v>26</v>
      </c>
      <c r="S5" s="362"/>
      <c r="T5" s="362"/>
      <c r="U5" s="364" t="str">
        <f>'Période 2 - Paie Février'!U5:W5</f>
        <v>Temps_plein</v>
      </c>
      <c r="V5" s="364"/>
      <c r="W5" s="364"/>
      <c r="X5" s="141" t="s">
        <v>24</v>
      </c>
      <c r="Y5" s="138" t="str">
        <f>'Période 2 - Paie Février'!Y5</f>
        <v>Non</v>
      </c>
      <c r="Z5" s="141" t="s">
        <v>25</v>
      </c>
      <c r="AA5" s="101" t="str">
        <f>'Période 2 - Paie Février'!AA5</f>
        <v>Non</v>
      </c>
      <c r="AB5" s="142"/>
      <c r="AC5" s="100"/>
      <c r="AD5" s="403"/>
      <c r="AE5" s="403"/>
      <c r="AF5" s="403"/>
      <c r="AG5" s="403"/>
      <c r="AH5" s="403"/>
      <c r="AI5" s="100"/>
      <c r="AJ5" s="100"/>
      <c r="AK5" s="100"/>
      <c r="AL5" s="100"/>
      <c r="AM5" s="100"/>
    </row>
    <row r="6" spans="1:39" s="100" customFormat="1" ht="8.25" customHeight="1" thickBot="1" x14ac:dyDescent="0.25">
      <c r="A6" s="143"/>
      <c r="B6" s="143"/>
      <c r="C6" s="143"/>
      <c r="D6" s="144"/>
      <c r="E6" s="145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D6" s="185"/>
      <c r="AE6" s="185"/>
      <c r="AF6" s="185"/>
      <c r="AG6" s="185"/>
    </row>
    <row r="7" spans="1:39" ht="15" thickBot="1" x14ac:dyDescent="0.25">
      <c r="A7" s="349" t="s">
        <v>12</v>
      </c>
      <c r="B7" s="350"/>
      <c r="C7" s="350"/>
      <c r="D7" s="350"/>
      <c r="E7" s="351"/>
      <c r="F7" s="352"/>
      <c r="G7" s="147"/>
      <c r="H7" s="147"/>
      <c r="I7" s="147"/>
      <c r="J7" s="147"/>
      <c r="K7" s="147"/>
      <c r="L7" s="147"/>
      <c r="M7" s="147"/>
      <c r="N7" s="147"/>
      <c r="O7" s="349" t="s">
        <v>13</v>
      </c>
      <c r="P7" s="350"/>
      <c r="Q7" s="350"/>
      <c r="R7" s="350"/>
      <c r="S7" s="350"/>
      <c r="T7" s="350"/>
      <c r="U7" s="350"/>
      <c r="V7" s="350"/>
      <c r="W7" s="351"/>
      <c r="X7" s="351"/>
      <c r="Y7" s="351"/>
      <c r="Z7" s="351"/>
      <c r="AA7" s="351"/>
      <c r="AB7" s="353"/>
      <c r="AC7" s="100"/>
      <c r="AD7" s="185"/>
      <c r="AE7" s="185"/>
      <c r="AF7" s="185"/>
      <c r="AG7" s="185"/>
      <c r="AH7" s="100"/>
      <c r="AI7" s="100"/>
      <c r="AJ7" s="100"/>
      <c r="AK7" s="100"/>
      <c r="AL7" s="100"/>
      <c r="AM7" s="100"/>
    </row>
    <row r="8" spans="1:39" ht="29.25" customHeight="1" thickBot="1" x14ac:dyDescent="0.25">
      <c r="A8" s="377" t="s">
        <v>17</v>
      </c>
      <c r="B8" s="307"/>
      <c r="C8" s="307"/>
      <c r="D8" s="308"/>
      <c r="E8" s="148"/>
      <c r="F8" s="312">
        <v>218</v>
      </c>
      <c r="G8" s="149"/>
      <c r="H8" s="149"/>
      <c r="I8" s="149"/>
      <c r="J8" s="149"/>
      <c r="K8" s="149"/>
      <c r="L8" s="149"/>
      <c r="M8" s="149"/>
      <c r="N8" s="149"/>
      <c r="O8" s="323" t="str">
        <f>+'Période 2 - Paie Février'!O8:S8</f>
        <v>Nb jours repos FAJ pris
depuis 01.01.2024</v>
      </c>
      <c r="P8" s="324"/>
      <c r="Q8" s="324"/>
      <c r="R8" s="324"/>
      <c r="S8" s="325"/>
      <c r="T8" s="186">
        <f>SUM(K20:L50)+'Période 7 - Paie Juillet'!T8</f>
        <v>0</v>
      </c>
      <c r="W8" s="326" t="s">
        <v>14</v>
      </c>
      <c r="X8" s="327"/>
      <c r="Y8" s="327"/>
      <c r="Z8" s="327"/>
      <c r="AA8" s="327"/>
      <c r="AB8" s="328"/>
      <c r="AC8" s="100"/>
      <c r="AD8" s="185"/>
      <c r="AE8" s="185"/>
      <c r="AF8" s="185"/>
      <c r="AG8" s="185"/>
      <c r="AH8" s="100"/>
      <c r="AI8" s="100"/>
      <c r="AJ8" s="100"/>
      <c r="AK8" s="100"/>
      <c r="AL8" s="100"/>
      <c r="AM8" s="100"/>
    </row>
    <row r="9" spans="1:39" ht="20.100000000000001" customHeight="1" thickBot="1" x14ac:dyDescent="0.25">
      <c r="A9" s="309"/>
      <c r="B9" s="310"/>
      <c r="C9" s="310"/>
      <c r="D9" s="311"/>
      <c r="E9" s="139"/>
      <c r="F9" s="313"/>
      <c r="G9" s="149"/>
      <c r="H9" s="149"/>
      <c r="I9" s="149"/>
      <c r="J9" s="149"/>
      <c r="K9" s="149"/>
      <c r="L9" s="149"/>
      <c r="M9" s="149"/>
      <c r="N9" s="149"/>
      <c r="O9" s="335" t="s">
        <v>18</v>
      </c>
      <c r="P9" s="336"/>
      <c r="Q9" s="336"/>
      <c r="R9" s="336"/>
      <c r="S9" s="336"/>
      <c r="T9" s="151" t="s">
        <v>19</v>
      </c>
      <c r="U9" s="102">
        <v>0</v>
      </c>
      <c r="W9" s="329"/>
      <c r="X9" s="330"/>
      <c r="Y9" s="330"/>
      <c r="Z9" s="330"/>
      <c r="AA9" s="330"/>
      <c r="AB9" s="331"/>
      <c r="AC9" s="100"/>
      <c r="AD9" s="185"/>
      <c r="AE9" s="185"/>
      <c r="AF9" s="185"/>
      <c r="AG9" s="185"/>
      <c r="AH9" s="100"/>
      <c r="AI9" s="100"/>
      <c r="AJ9" s="100"/>
      <c r="AK9" s="100"/>
      <c r="AL9" s="100"/>
      <c r="AM9" s="100"/>
    </row>
    <row r="10" spans="1:39" ht="20.100000000000001" customHeight="1" thickBot="1" x14ac:dyDescent="0.25">
      <c r="A10" s="306" t="str">
        <f>+'Période 7 - Paie Juillet'!A10:D11</f>
        <v>Nb de jours ouvrés de repos FAJ
à prendre en 2024</v>
      </c>
      <c r="B10" s="307"/>
      <c r="C10" s="307"/>
      <c r="D10" s="308"/>
      <c r="E10" s="152"/>
      <c r="F10" s="312">
        <f>'Période 2 - Paie Février'!F10:F11</f>
        <v>9</v>
      </c>
      <c r="G10" s="149"/>
      <c r="H10" s="149"/>
      <c r="I10" s="149"/>
      <c r="J10" s="149"/>
      <c r="K10" s="149"/>
      <c r="L10" s="149"/>
      <c r="M10" s="149"/>
      <c r="N10" s="149"/>
      <c r="O10" s="337"/>
      <c r="P10" s="338"/>
      <c r="Q10" s="338"/>
      <c r="R10" s="338"/>
      <c r="S10" s="338"/>
      <c r="T10" s="151" t="s">
        <v>20</v>
      </c>
      <c r="U10" s="103">
        <f>'Période 7 - Paie Juillet'!U9:U10+U9</f>
        <v>0</v>
      </c>
      <c r="W10" s="332"/>
      <c r="X10" s="333"/>
      <c r="Y10" s="333"/>
      <c r="Z10" s="333"/>
      <c r="AA10" s="333"/>
      <c r="AB10" s="334"/>
      <c r="AC10" s="100"/>
      <c r="AD10" s="185"/>
      <c r="AE10" s="185"/>
      <c r="AF10" s="185"/>
      <c r="AG10" s="185"/>
      <c r="AH10" s="100"/>
      <c r="AI10" s="100"/>
      <c r="AJ10" s="100"/>
      <c r="AK10" s="100"/>
      <c r="AL10" s="100"/>
      <c r="AM10" s="100"/>
    </row>
    <row r="11" spans="1:39" ht="30.75" customHeight="1" thickBot="1" x14ac:dyDescent="0.25">
      <c r="A11" s="394"/>
      <c r="B11" s="395"/>
      <c r="C11" s="395"/>
      <c r="D11" s="396"/>
      <c r="E11" s="152"/>
      <c r="F11" s="391"/>
      <c r="G11" s="149"/>
      <c r="H11" s="149"/>
      <c r="I11" s="149"/>
      <c r="J11" s="149"/>
      <c r="K11" s="149"/>
      <c r="L11" s="149"/>
      <c r="M11" s="149"/>
      <c r="N11" s="149"/>
      <c r="O11" s="368" t="str">
        <f>+'Période 7 - Paie Juillet'!O11:S11</f>
        <v>Nb jours repos restant à prendre
avant le 31.12.2024</v>
      </c>
      <c r="P11" s="369"/>
      <c r="Q11" s="369"/>
      <c r="R11" s="369"/>
      <c r="S11" s="370"/>
      <c r="T11" s="187">
        <f>F10-T8-U9</f>
        <v>9</v>
      </c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00"/>
      <c r="AI11" s="100"/>
      <c r="AJ11" s="100"/>
      <c r="AK11" s="100"/>
      <c r="AL11" s="100"/>
      <c r="AM11" s="100"/>
    </row>
    <row r="12" spans="1:39" ht="21.75" customHeight="1" thickBot="1" x14ac:dyDescent="0.25">
      <c r="A12" s="365" t="s">
        <v>156</v>
      </c>
      <c r="B12" s="366"/>
      <c r="C12" s="366"/>
      <c r="D12" s="367"/>
      <c r="E12" s="152"/>
      <c r="F12" s="188">
        <f>+D51+F51</f>
        <v>23</v>
      </c>
      <c r="G12" s="154"/>
      <c r="H12" s="154"/>
      <c r="I12" s="154"/>
      <c r="J12" s="154"/>
      <c r="K12" s="154"/>
      <c r="L12" s="154"/>
      <c r="M12" s="154"/>
      <c r="N12" s="154"/>
      <c r="O12" s="368" t="str">
        <f>+'Période 7 - Paie Juillet'!O12:S12</f>
        <v>JOURS TRAVAILLES 2024</v>
      </c>
      <c r="P12" s="369"/>
      <c r="Q12" s="369"/>
      <c r="R12" s="369"/>
      <c r="S12" s="370"/>
      <c r="T12" s="188">
        <f>+F12+'Période 7 - Paie Juillet'!T12</f>
        <v>147</v>
      </c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00"/>
      <c r="AI12" s="100"/>
      <c r="AJ12" s="100"/>
      <c r="AK12" s="100"/>
      <c r="AL12" s="100"/>
      <c r="AM12" s="100"/>
    </row>
    <row r="13" spans="1:39" ht="23.25" customHeight="1" thickBot="1" x14ac:dyDescent="0.25">
      <c r="A13" s="365" t="s">
        <v>159</v>
      </c>
      <c r="B13" s="366"/>
      <c r="C13" s="366"/>
      <c r="D13" s="367"/>
      <c r="E13" s="152"/>
      <c r="F13" s="189">
        <f>+J51</f>
        <v>23</v>
      </c>
      <c r="G13" s="154"/>
      <c r="H13" s="154"/>
      <c r="I13" s="154"/>
      <c r="J13" s="154"/>
      <c r="K13" s="154"/>
      <c r="L13" s="154"/>
      <c r="M13" s="154"/>
      <c r="N13" s="154"/>
      <c r="O13" s="368" t="str">
        <f>+'Période 7 - Paie Juillet'!O13:S13</f>
        <v>Cumul transport 2024</v>
      </c>
      <c r="P13" s="369"/>
      <c r="Q13" s="369"/>
      <c r="R13" s="369"/>
      <c r="S13" s="370"/>
      <c r="T13" s="189">
        <f>+F13+'Période 7 - Paie Juillet'!T13</f>
        <v>147</v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00"/>
      <c r="AI13" s="100"/>
      <c r="AJ13" s="100"/>
      <c r="AK13" s="100"/>
      <c r="AL13" s="100"/>
      <c r="AM13" s="100"/>
    </row>
    <row r="14" spans="1:39" ht="12.75" hidden="1" customHeight="1" x14ac:dyDescent="0.2">
      <c r="A14" s="100"/>
      <c r="B14" s="100"/>
      <c r="D14" s="100"/>
      <c r="E14" s="154"/>
      <c r="F14" s="100"/>
      <c r="G14" s="154"/>
      <c r="H14" s="155"/>
      <c r="I14" s="155"/>
      <c r="J14" s="155"/>
      <c r="K14" s="155"/>
      <c r="L14" s="155"/>
      <c r="M14" s="154"/>
      <c r="N14" s="154"/>
      <c r="O14" s="99"/>
      <c r="P14" s="100"/>
      <c r="Q14" s="100"/>
      <c r="R14" s="100"/>
      <c r="S14" s="100"/>
      <c r="T14" s="100"/>
      <c r="U14" s="100"/>
      <c r="W14" s="100"/>
      <c r="X14" s="100"/>
      <c r="Y14" s="100"/>
      <c r="Z14" s="100"/>
      <c r="AA14" s="100"/>
      <c r="AB14" s="100"/>
      <c r="AC14" s="100"/>
      <c r="AD14" s="185"/>
      <c r="AE14" s="185"/>
      <c r="AF14" s="185"/>
      <c r="AG14" s="185"/>
      <c r="AH14" s="100"/>
      <c r="AI14" s="100"/>
      <c r="AJ14" s="100"/>
      <c r="AK14" s="100"/>
      <c r="AL14" s="100"/>
      <c r="AM14" s="100"/>
    </row>
    <row r="15" spans="1:39" s="100" customFormat="1" ht="6.75" customHeight="1" thickBot="1" x14ac:dyDescent="0.25">
      <c r="A15" s="191"/>
      <c r="B15" s="192"/>
      <c r="C15" s="192"/>
      <c r="D15" s="193"/>
      <c r="E15" s="193"/>
      <c r="F15" s="194"/>
      <c r="G15" s="155"/>
      <c r="H15" s="155"/>
      <c r="I15" s="155"/>
      <c r="J15" s="155"/>
      <c r="K15" s="155"/>
      <c r="L15" s="155"/>
      <c r="M15" s="155"/>
      <c r="N15" s="155"/>
      <c r="O15" s="99"/>
      <c r="AD15" s="185"/>
      <c r="AE15" s="185"/>
      <c r="AF15" s="185"/>
      <c r="AG15" s="185"/>
    </row>
    <row r="16" spans="1:39" ht="45" customHeight="1" thickBot="1" x14ac:dyDescent="0.25">
      <c r="A16" s="385" t="s">
        <v>182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/>
      <c r="AC16" s="100"/>
      <c r="AD16" s="185"/>
      <c r="AE16" s="185"/>
      <c r="AF16" s="185"/>
      <c r="AG16" s="185"/>
      <c r="AH16" s="100"/>
      <c r="AI16" s="100"/>
      <c r="AJ16" s="100"/>
      <c r="AK16" s="100"/>
      <c r="AL16" s="100"/>
      <c r="AM16" s="100"/>
    </row>
    <row r="17" spans="1:39" s="100" customFormat="1" ht="7.5" customHeight="1" thickBot="1" x14ac:dyDescent="0.25">
      <c r="C17" s="156"/>
      <c r="D17" s="157"/>
      <c r="E17" s="158"/>
      <c r="F17" s="159"/>
      <c r="G17" s="159"/>
      <c r="H17" s="154" t="s">
        <v>162</v>
      </c>
      <c r="I17" s="154" t="s">
        <v>162</v>
      </c>
      <c r="J17" s="154" t="s">
        <v>163</v>
      </c>
      <c r="K17" s="154" t="s">
        <v>36</v>
      </c>
      <c r="L17" s="154" t="s">
        <v>36</v>
      </c>
      <c r="M17" s="159"/>
      <c r="N17" s="159"/>
      <c r="O17" s="99"/>
      <c r="AD17" s="185"/>
      <c r="AE17" s="185"/>
      <c r="AF17" s="185"/>
      <c r="AG17" s="185"/>
    </row>
    <row r="18" spans="1:39" ht="26.25" customHeight="1" thickBot="1" x14ac:dyDescent="0.25">
      <c r="A18" s="343" t="s">
        <v>6</v>
      </c>
      <c r="B18" s="344"/>
      <c r="D18" s="343" t="s">
        <v>11</v>
      </c>
      <c r="E18" s="345"/>
      <c r="F18" s="344"/>
      <c r="G18" s="154"/>
      <c r="H18" s="154"/>
      <c r="I18" s="154"/>
      <c r="J18" s="154"/>
      <c r="K18" s="154"/>
      <c r="L18" s="154"/>
      <c r="M18" s="154"/>
      <c r="N18" s="154"/>
      <c r="O18" s="346" t="s">
        <v>8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8"/>
      <c r="AC18" s="100"/>
      <c r="AD18" s="185"/>
      <c r="AE18" s="185"/>
      <c r="AF18" s="185"/>
      <c r="AG18" s="185"/>
      <c r="AH18" s="100"/>
      <c r="AI18" s="100"/>
      <c r="AJ18" s="100"/>
      <c r="AK18" s="100"/>
      <c r="AL18" s="100"/>
      <c r="AM18" s="100"/>
    </row>
    <row r="19" spans="1:39" s="154" customFormat="1" ht="26.25" customHeight="1" thickBot="1" x14ac:dyDescent="0.25">
      <c r="A19" s="160"/>
      <c r="B19" s="160"/>
      <c r="D19" s="96" t="s">
        <v>7</v>
      </c>
      <c r="E19" s="98"/>
      <c r="F19" s="96" t="s">
        <v>5</v>
      </c>
      <c r="O19" s="97" t="s">
        <v>15</v>
      </c>
      <c r="P19" s="98"/>
      <c r="Q19" s="300" t="s">
        <v>16</v>
      </c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2"/>
      <c r="AD19" s="185"/>
      <c r="AE19" s="185"/>
      <c r="AF19" s="185"/>
      <c r="AG19" s="185"/>
    </row>
    <row r="20" spans="1:39" ht="15" customHeight="1" x14ac:dyDescent="0.2">
      <c r="A20" s="161" t="s">
        <v>0</v>
      </c>
      <c r="B20" s="162">
        <v>45108</v>
      </c>
      <c r="D20" s="86">
        <v>0.5</v>
      </c>
      <c r="E20" s="6"/>
      <c r="F20" s="86">
        <v>0.5</v>
      </c>
      <c r="G20" s="196"/>
      <c r="H20" s="154">
        <f t="shared" ref="H20:H50" si="0">IF(D20=0.5,0.5,0)</f>
        <v>0.5</v>
      </c>
      <c r="I20" s="154">
        <f t="shared" ref="I20:I50" si="1">IF(F20=0.5,0.5,0)</f>
        <v>0.5</v>
      </c>
      <c r="J20" s="154">
        <f t="shared" ref="J20:J50" si="2">IF(I20+H20&gt;0,1,0)</f>
        <v>1</v>
      </c>
      <c r="K20" s="154">
        <f t="shared" ref="K20:K50" si="3">IF(D20="FAJ",0.5,0)</f>
        <v>0</v>
      </c>
      <c r="L20" s="154">
        <f t="shared" ref="L20:L50" si="4">IF(F20="FAJ",0.5,0)</f>
        <v>0</v>
      </c>
      <c r="M20" s="154"/>
      <c r="N20" s="195"/>
      <c r="O20" s="121"/>
      <c r="P20" s="118"/>
      <c r="Q20" s="421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3"/>
      <c r="AC20" s="100"/>
      <c r="AD20" s="185"/>
      <c r="AE20" s="185"/>
      <c r="AF20" s="185"/>
      <c r="AG20" s="185"/>
      <c r="AH20" s="100"/>
      <c r="AI20" s="100"/>
      <c r="AJ20" s="100"/>
      <c r="AK20" s="100"/>
      <c r="AL20" s="100"/>
      <c r="AM20" s="100"/>
    </row>
    <row r="21" spans="1:39" ht="15" customHeight="1" x14ac:dyDescent="0.2">
      <c r="A21" s="163" t="s">
        <v>1</v>
      </c>
      <c r="B21" s="164">
        <f>B20+1</f>
        <v>45109</v>
      </c>
      <c r="D21" s="86">
        <v>0.5</v>
      </c>
      <c r="E21" s="6"/>
      <c r="F21" s="86">
        <v>0.5</v>
      </c>
      <c r="G21" s="196"/>
      <c r="H21" s="154">
        <f t="shared" si="0"/>
        <v>0.5</v>
      </c>
      <c r="I21" s="154">
        <f t="shared" si="1"/>
        <v>0.5</v>
      </c>
      <c r="J21" s="154">
        <f t="shared" si="2"/>
        <v>1</v>
      </c>
      <c r="K21" s="154">
        <f t="shared" si="3"/>
        <v>0</v>
      </c>
      <c r="L21" s="154">
        <f t="shared" si="4"/>
        <v>0</v>
      </c>
      <c r="M21" s="154"/>
      <c r="N21" s="195"/>
      <c r="O21" s="122"/>
      <c r="P21" s="118"/>
      <c r="Q21" s="444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6"/>
      <c r="AC21" s="100"/>
      <c r="AD21" s="185"/>
      <c r="AE21" s="185"/>
      <c r="AF21" s="185"/>
      <c r="AG21" s="185"/>
      <c r="AH21" s="100"/>
      <c r="AI21" s="100"/>
      <c r="AJ21" s="100"/>
      <c r="AK21" s="100"/>
      <c r="AL21" s="100"/>
      <c r="AM21" s="100"/>
    </row>
    <row r="22" spans="1:39" ht="15" customHeight="1" x14ac:dyDescent="0.2">
      <c r="A22" s="163" t="s">
        <v>2</v>
      </c>
      <c r="B22" s="164">
        <f>B21+1</f>
        <v>45110</v>
      </c>
      <c r="D22" s="86">
        <v>0.5</v>
      </c>
      <c r="E22" s="6"/>
      <c r="F22" s="86">
        <v>0.5</v>
      </c>
      <c r="G22" s="196"/>
      <c r="H22" s="154">
        <f t="shared" si="0"/>
        <v>0.5</v>
      </c>
      <c r="I22" s="154">
        <f t="shared" si="1"/>
        <v>0.5</v>
      </c>
      <c r="J22" s="154">
        <f t="shared" si="2"/>
        <v>1</v>
      </c>
      <c r="K22" s="154">
        <f t="shared" si="3"/>
        <v>0</v>
      </c>
      <c r="L22" s="154">
        <f t="shared" si="4"/>
        <v>0</v>
      </c>
      <c r="M22" s="154"/>
      <c r="N22" s="195"/>
      <c r="O22" s="122"/>
      <c r="P22" s="118"/>
      <c r="Q22" s="444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6"/>
      <c r="AC22" s="100"/>
      <c r="AD22" s="185"/>
      <c r="AE22" s="185"/>
      <c r="AF22" s="185"/>
      <c r="AG22" s="185"/>
      <c r="AH22" s="100"/>
      <c r="AI22" s="100"/>
      <c r="AJ22" s="100"/>
      <c r="AK22" s="100"/>
      <c r="AL22" s="100"/>
      <c r="AM22" s="100"/>
    </row>
    <row r="23" spans="1:39" ht="15" customHeight="1" x14ac:dyDescent="0.2">
      <c r="A23" s="163" t="s">
        <v>3</v>
      </c>
      <c r="B23" s="164">
        <f>B22+1</f>
        <v>45111</v>
      </c>
      <c r="D23" s="86">
        <v>0.5</v>
      </c>
      <c r="E23" s="6"/>
      <c r="F23" s="86">
        <v>0.5</v>
      </c>
      <c r="G23" s="196"/>
      <c r="H23" s="154">
        <f t="shared" si="0"/>
        <v>0.5</v>
      </c>
      <c r="I23" s="154">
        <f t="shared" si="1"/>
        <v>0.5</v>
      </c>
      <c r="J23" s="154">
        <f t="shared" si="2"/>
        <v>1</v>
      </c>
      <c r="K23" s="154">
        <f t="shared" si="3"/>
        <v>0</v>
      </c>
      <c r="L23" s="154">
        <f t="shared" si="4"/>
        <v>0</v>
      </c>
      <c r="M23" s="154"/>
      <c r="N23" s="195"/>
      <c r="O23" s="122"/>
      <c r="P23" s="118"/>
      <c r="Q23" s="444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6"/>
      <c r="AC23" s="100"/>
      <c r="AD23" s="185"/>
      <c r="AE23" s="185"/>
      <c r="AF23" s="185"/>
      <c r="AG23" s="185"/>
      <c r="AH23" s="100"/>
      <c r="AI23" s="100"/>
      <c r="AJ23" s="100"/>
      <c r="AK23" s="100"/>
      <c r="AL23" s="100"/>
      <c r="AM23" s="100"/>
    </row>
    <row r="24" spans="1:39" ht="15" customHeight="1" thickBot="1" x14ac:dyDescent="0.25">
      <c r="A24" s="165" t="s">
        <v>4</v>
      </c>
      <c r="B24" s="166">
        <f>B23+1</f>
        <v>45112</v>
      </c>
      <c r="D24" s="86">
        <v>0.5</v>
      </c>
      <c r="E24" s="6"/>
      <c r="F24" s="86">
        <v>0.5</v>
      </c>
      <c r="G24" s="196"/>
      <c r="H24" s="154">
        <f t="shared" ref="H24" si="5">IF(D24=0.5,0.5,0)</f>
        <v>0.5</v>
      </c>
      <c r="I24" s="154">
        <f t="shared" ref="I24" si="6">IF(F24=0.5,0.5,0)</f>
        <v>0.5</v>
      </c>
      <c r="J24" s="154">
        <f t="shared" ref="J24" si="7">IF(I24+H24&gt;0,1,0)</f>
        <v>1</v>
      </c>
      <c r="K24" s="154">
        <f t="shared" ref="K24" si="8">IF(D24="FAJ",0.5,0)</f>
        <v>0</v>
      </c>
      <c r="L24" s="154">
        <f t="shared" ref="L24" si="9">IF(F24="FAJ",0.5,0)</f>
        <v>0</v>
      </c>
      <c r="M24" s="154"/>
      <c r="N24" s="195"/>
      <c r="O24" s="122"/>
      <c r="P24" s="118"/>
      <c r="Q24" s="444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6"/>
      <c r="AC24" s="100"/>
      <c r="AD24" s="185"/>
      <c r="AE24" s="185"/>
      <c r="AF24" s="185"/>
      <c r="AG24" s="185"/>
      <c r="AH24" s="100"/>
      <c r="AI24" s="100"/>
      <c r="AJ24" s="100"/>
      <c r="AK24" s="100"/>
      <c r="AL24" s="100"/>
      <c r="AM24" s="100"/>
    </row>
    <row r="25" spans="1:39" s="100" customFormat="1" ht="15" thickBot="1" x14ac:dyDescent="0.25">
      <c r="A25" s="197" t="s">
        <v>169</v>
      </c>
      <c r="B25" s="198">
        <f>B24+1</f>
        <v>45113</v>
      </c>
      <c r="C25" s="199"/>
      <c r="D25" s="113"/>
      <c r="E25" s="113"/>
      <c r="F25" s="114"/>
      <c r="G25" s="154"/>
      <c r="H25" s="154">
        <f t="shared" si="0"/>
        <v>0</v>
      </c>
      <c r="I25" s="154">
        <f t="shared" si="1"/>
        <v>0</v>
      </c>
      <c r="J25" s="154">
        <f t="shared" si="2"/>
        <v>0</v>
      </c>
      <c r="K25" s="154">
        <f t="shared" si="3"/>
        <v>0</v>
      </c>
      <c r="L25" s="154">
        <f t="shared" si="4"/>
        <v>0</v>
      </c>
      <c r="M25" s="154"/>
      <c r="O25" s="99"/>
      <c r="AD25" s="185"/>
      <c r="AE25" s="185"/>
      <c r="AF25" s="185"/>
      <c r="AG25" s="185"/>
    </row>
    <row r="26" spans="1:39" s="154" customFormat="1" ht="26.25" customHeight="1" thickBot="1" x14ac:dyDescent="0.25">
      <c r="A26" s="160"/>
      <c r="B26" s="160"/>
      <c r="D26" s="96" t="s">
        <v>7</v>
      </c>
      <c r="E26" s="98"/>
      <c r="F26" s="96" t="s">
        <v>5</v>
      </c>
      <c r="H26" s="154">
        <f t="shared" si="0"/>
        <v>0</v>
      </c>
      <c r="I26" s="154">
        <f t="shared" si="1"/>
        <v>0</v>
      </c>
      <c r="J26" s="154">
        <f t="shared" si="2"/>
        <v>0</v>
      </c>
      <c r="K26" s="154">
        <f t="shared" si="3"/>
        <v>0</v>
      </c>
      <c r="L26" s="154">
        <f t="shared" si="4"/>
        <v>0</v>
      </c>
      <c r="O26" s="97" t="s">
        <v>15</v>
      </c>
      <c r="P26" s="98"/>
      <c r="Q26" s="300" t="s">
        <v>16</v>
      </c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D26" s="185"/>
      <c r="AE26" s="185"/>
      <c r="AF26" s="185"/>
      <c r="AG26" s="185"/>
    </row>
    <row r="27" spans="1:39" ht="15" customHeight="1" x14ac:dyDescent="0.2">
      <c r="A27" s="161" t="s">
        <v>0</v>
      </c>
      <c r="B27" s="162">
        <f>B24+3</f>
        <v>45115</v>
      </c>
      <c r="D27" s="86">
        <v>0.5</v>
      </c>
      <c r="E27" s="6"/>
      <c r="F27" s="86">
        <v>0.5</v>
      </c>
      <c r="G27" s="154"/>
      <c r="H27" s="154">
        <f t="shared" si="0"/>
        <v>0.5</v>
      </c>
      <c r="I27" s="154">
        <f t="shared" si="1"/>
        <v>0.5</v>
      </c>
      <c r="J27" s="154">
        <f t="shared" si="2"/>
        <v>1</v>
      </c>
      <c r="K27" s="154">
        <f t="shared" si="3"/>
        <v>0</v>
      </c>
      <c r="L27" s="154">
        <f t="shared" si="4"/>
        <v>0</v>
      </c>
      <c r="M27" s="154"/>
      <c r="O27" s="7"/>
      <c r="P27" s="6"/>
      <c r="Q27" s="303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5"/>
      <c r="AC27" s="100"/>
      <c r="AD27" s="185"/>
      <c r="AE27" s="185"/>
      <c r="AF27" s="185"/>
      <c r="AG27" s="185"/>
      <c r="AH27" s="100"/>
      <c r="AI27" s="100"/>
      <c r="AJ27" s="100"/>
      <c r="AK27" s="100"/>
      <c r="AL27" s="100"/>
      <c r="AM27" s="100"/>
    </row>
    <row r="28" spans="1:39" ht="15" customHeight="1" x14ac:dyDescent="0.2">
      <c r="A28" s="163" t="s">
        <v>1</v>
      </c>
      <c r="B28" s="164">
        <f>B27+1</f>
        <v>45116</v>
      </c>
      <c r="D28" s="86">
        <v>0.5</v>
      </c>
      <c r="E28" s="6"/>
      <c r="F28" s="86">
        <v>0.5</v>
      </c>
      <c r="G28" s="154"/>
      <c r="H28" s="154">
        <f t="shared" si="0"/>
        <v>0.5</v>
      </c>
      <c r="I28" s="154">
        <f t="shared" si="1"/>
        <v>0.5</v>
      </c>
      <c r="J28" s="154">
        <f t="shared" si="2"/>
        <v>1</v>
      </c>
      <c r="K28" s="154">
        <f t="shared" si="3"/>
        <v>0</v>
      </c>
      <c r="L28" s="154">
        <f t="shared" si="4"/>
        <v>0</v>
      </c>
      <c r="M28" s="154"/>
      <c r="O28" s="8"/>
      <c r="P28" s="6"/>
      <c r="Q28" s="284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6"/>
      <c r="AC28" s="100"/>
      <c r="AD28" s="185"/>
      <c r="AE28" s="185"/>
      <c r="AF28" s="185"/>
      <c r="AG28" s="185"/>
      <c r="AH28" s="100"/>
      <c r="AI28" s="100"/>
      <c r="AJ28" s="100"/>
      <c r="AK28" s="100"/>
      <c r="AL28" s="100"/>
      <c r="AM28" s="100"/>
    </row>
    <row r="29" spans="1:39" ht="15" customHeight="1" x14ac:dyDescent="0.2">
      <c r="A29" s="163" t="s">
        <v>2</v>
      </c>
      <c r="B29" s="164">
        <f>B28+1</f>
        <v>45117</v>
      </c>
      <c r="D29" s="86">
        <v>0.5</v>
      </c>
      <c r="E29" s="6"/>
      <c r="F29" s="86">
        <v>0.5</v>
      </c>
      <c r="G29" s="154"/>
      <c r="H29" s="154">
        <f t="shared" si="0"/>
        <v>0.5</v>
      </c>
      <c r="I29" s="154">
        <f t="shared" si="1"/>
        <v>0.5</v>
      </c>
      <c r="J29" s="154">
        <f t="shared" si="2"/>
        <v>1</v>
      </c>
      <c r="K29" s="154">
        <f t="shared" si="3"/>
        <v>0</v>
      </c>
      <c r="L29" s="154">
        <f t="shared" si="4"/>
        <v>0</v>
      </c>
      <c r="M29" s="154"/>
      <c r="O29" s="8"/>
      <c r="P29" s="6"/>
      <c r="Q29" s="284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6"/>
      <c r="AC29" s="100"/>
      <c r="AD29" s="185"/>
      <c r="AE29" s="185"/>
      <c r="AF29" s="185"/>
      <c r="AG29" s="185"/>
      <c r="AH29" s="100"/>
      <c r="AI29" s="100"/>
      <c r="AJ29" s="100"/>
      <c r="AK29" s="100"/>
      <c r="AL29" s="100"/>
      <c r="AM29" s="100"/>
    </row>
    <row r="30" spans="1:39" ht="15" customHeight="1" x14ac:dyDescent="0.2">
      <c r="A30" s="163" t="s">
        <v>3</v>
      </c>
      <c r="B30" s="164">
        <f>B29+1</f>
        <v>45118</v>
      </c>
      <c r="D30" s="86">
        <v>0.5</v>
      </c>
      <c r="E30" s="6"/>
      <c r="F30" s="86">
        <v>0.5</v>
      </c>
      <c r="G30" s="154"/>
      <c r="H30" s="154">
        <f t="shared" si="0"/>
        <v>0.5</v>
      </c>
      <c r="I30" s="154">
        <f t="shared" si="1"/>
        <v>0.5</v>
      </c>
      <c r="J30" s="154">
        <f t="shared" si="2"/>
        <v>1</v>
      </c>
      <c r="K30" s="154">
        <f t="shared" si="3"/>
        <v>0</v>
      </c>
      <c r="L30" s="154">
        <f t="shared" si="4"/>
        <v>0</v>
      </c>
      <c r="M30" s="154"/>
      <c r="O30" s="8"/>
      <c r="P30" s="6"/>
      <c r="Q30" s="284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6"/>
      <c r="AC30" s="100"/>
      <c r="AD30" s="185"/>
      <c r="AE30" s="185"/>
      <c r="AF30" s="185"/>
      <c r="AG30" s="185"/>
      <c r="AH30" s="100"/>
      <c r="AI30" s="100"/>
      <c r="AJ30" s="100"/>
      <c r="AK30" s="100"/>
      <c r="AL30" s="100"/>
      <c r="AM30" s="100"/>
    </row>
    <row r="31" spans="1:39" ht="15" customHeight="1" thickBot="1" x14ac:dyDescent="0.25">
      <c r="A31" s="165" t="s">
        <v>4</v>
      </c>
      <c r="B31" s="166">
        <f>B30+1</f>
        <v>45119</v>
      </c>
      <c r="D31" s="86">
        <v>0.5</v>
      </c>
      <c r="E31" s="6"/>
      <c r="F31" s="86">
        <v>0.5</v>
      </c>
      <c r="G31" s="154"/>
      <c r="H31" s="154">
        <f t="shared" si="0"/>
        <v>0.5</v>
      </c>
      <c r="I31" s="154">
        <f t="shared" si="1"/>
        <v>0.5</v>
      </c>
      <c r="J31" s="154">
        <f t="shared" si="2"/>
        <v>1</v>
      </c>
      <c r="K31" s="154">
        <f t="shared" si="3"/>
        <v>0</v>
      </c>
      <c r="L31" s="154">
        <f t="shared" si="4"/>
        <v>0</v>
      </c>
      <c r="M31" s="154"/>
      <c r="O31" s="9"/>
      <c r="P31" s="6"/>
      <c r="Q31" s="287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9"/>
      <c r="AC31" s="100"/>
      <c r="AD31" s="185"/>
      <c r="AE31" s="185"/>
      <c r="AF31" s="185"/>
      <c r="AG31" s="185"/>
      <c r="AH31" s="100"/>
      <c r="AI31" s="100"/>
      <c r="AJ31" s="100"/>
      <c r="AK31" s="100"/>
      <c r="AL31" s="100"/>
      <c r="AM31" s="100"/>
    </row>
    <row r="32" spans="1:39" s="100" customFormat="1" ht="15.75" customHeight="1" thickBot="1" x14ac:dyDescent="0.25">
      <c r="A32" s="197" t="s">
        <v>169</v>
      </c>
      <c r="B32" s="198">
        <f>B31+1</f>
        <v>45120</v>
      </c>
      <c r="C32" s="199"/>
      <c r="D32" s="113"/>
      <c r="E32" s="113"/>
      <c r="F32" s="114"/>
      <c r="G32" s="154"/>
      <c r="H32" s="154">
        <f t="shared" si="0"/>
        <v>0</v>
      </c>
      <c r="I32" s="154">
        <f t="shared" si="1"/>
        <v>0</v>
      </c>
      <c r="J32" s="154">
        <f t="shared" si="2"/>
        <v>0</v>
      </c>
      <c r="K32" s="154">
        <f t="shared" si="3"/>
        <v>0</v>
      </c>
      <c r="L32" s="154">
        <f t="shared" si="4"/>
        <v>0</v>
      </c>
      <c r="M32" s="154"/>
      <c r="O32" s="99"/>
    </row>
    <row r="33" spans="1:39" s="154" customFormat="1" ht="26.25" customHeight="1" thickBot="1" x14ac:dyDescent="0.25">
      <c r="A33" s="160"/>
      <c r="B33" s="160"/>
      <c r="D33" s="96" t="s">
        <v>7</v>
      </c>
      <c r="E33" s="98"/>
      <c r="F33" s="96" t="s">
        <v>5</v>
      </c>
      <c r="H33" s="154">
        <f t="shared" si="0"/>
        <v>0</v>
      </c>
      <c r="I33" s="154">
        <f t="shared" si="1"/>
        <v>0</v>
      </c>
      <c r="J33" s="154">
        <f t="shared" si="2"/>
        <v>0</v>
      </c>
      <c r="K33" s="154">
        <f t="shared" si="3"/>
        <v>0</v>
      </c>
      <c r="L33" s="154">
        <f t="shared" si="4"/>
        <v>0</v>
      </c>
      <c r="O33" s="97" t="s">
        <v>15</v>
      </c>
      <c r="P33" s="98"/>
      <c r="Q33" s="300" t="s">
        <v>16</v>
      </c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2"/>
    </row>
    <row r="34" spans="1:39" ht="15" customHeight="1" x14ac:dyDescent="0.2">
      <c r="A34" s="161" t="s">
        <v>0</v>
      </c>
      <c r="B34" s="162">
        <f>B31+3</f>
        <v>45122</v>
      </c>
      <c r="D34" s="86">
        <v>0.5</v>
      </c>
      <c r="E34" s="6"/>
      <c r="F34" s="86">
        <v>0.5</v>
      </c>
      <c r="G34" s="154"/>
      <c r="H34" s="154">
        <f t="shared" si="0"/>
        <v>0.5</v>
      </c>
      <c r="I34" s="154">
        <f t="shared" si="1"/>
        <v>0.5</v>
      </c>
      <c r="J34" s="154">
        <f t="shared" si="2"/>
        <v>1</v>
      </c>
      <c r="K34" s="154">
        <f t="shared" si="3"/>
        <v>0</v>
      </c>
      <c r="L34" s="154">
        <f t="shared" si="4"/>
        <v>0</v>
      </c>
      <c r="M34" s="154"/>
      <c r="O34" s="7"/>
      <c r="P34" s="6"/>
      <c r="Q34" s="303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5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spans="1:39" ht="15" customHeight="1" x14ac:dyDescent="0.2">
      <c r="A35" s="163" t="s">
        <v>1</v>
      </c>
      <c r="B35" s="164">
        <f>B34+1</f>
        <v>45123</v>
      </c>
      <c r="D35" s="86">
        <v>0.5</v>
      </c>
      <c r="E35" s="6"/>
      <c r="F35" s="86">
        <v>0.5</v>
      </c>
      <c r="G35" s="154"/>
      <c r="H35" s="154">
        <f t="shared" si="0"/>
        <v>0.5</v>
      </c>
      <c r="I35" s="154">
        <f t="shared" si="1"/>
        <v>0.5</v>
      </c>
      <c r="J35" s="154">
        <f t="shared" si="2"/>
        <v>1</v>
      </c>
      <c r="K35" s="154">
        <f t="shared" si="3"/>
        <v>0</v>
      </c>
      <c r="L35" s="154">
        <f t="shared" si="4"/>
        <v>0</v>
      </c>
      <c r="M35" s="154"/>
      <c r="O35" s="8"/>
      <c r="P35" s="6"/>
      <c r="Q35" s="284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6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spans="1:39" ht="15" customHeight="1" x14ac:dyDescent="0.2">
      <c r="A36" s="163" t="s">
        <v>2</v>
      </c>
      <c r="B36" s="164">
        <f>B35+1</f>
        <v>45124</v>
      </c>
      <c r="D36" s="86">
        <v>0.5</v>
      </c>
      <c r="E36" s="6"/>
      <c r="F36" s="86">
        <v>0.5</v>
      </c>
      <c r="G36" s="154"/>
      <c r="H36" s="154">
        <f t="shared" si="0"/>
        <v>0.5</v>
      </c>
      <c r="I36" s="154">
        <f t="shared" si="1"/>
        <v>0.5</v>
      </c>
      <c r="J36" s="154">
        <f t="shared" si="2"/>
        <v>1</v>
      </c>
      <c r="K36" s="154">
        <f t="shared" si="3"/>
        <v>0</v>
      </c>
      <c r="L36" s="154">
        <f t="shared" si="4"/>
        <v>0</v>
      </c>
      <c r="M36" s="154"/>
      <c r="O36" s="8"/>
      <c r="P36" s="6"/>
      <c r="Q36" s="284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6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spans="1:39" ht="15" customHeight="1" x14ac:dyDescent="0.2">
      <c r="A37" s="163" t="s">
        <v>3</v>
      </c>
      <c r="B37" s="164">
        <f>B36+1</f>
        <v>45125</v>
      </c>
      <c r="D37" s="86">
        <v>0.5</v>
      </c>
      <c r="E37" s="6"/>
      <c r="F37" s="86">
        <v>0.5</v>
      </c>
      <c r="G37" s="154"/>
      <c r="H37" s="154">
        <f t="shared" si="0"/>
        <v>0.5</v>
      </c>
      <c r="I37" s="154">
        <f t="shared" si="1"/>
        <v>0.5</v>
      </c>
      <c r="J37" s="154">
        <f t="shared" si="2"/>
        <v>1</v>
      </c>
      <c r="K37" s="154">
        <f t="shared" si="3"/>
        <v>0</v>
      </c>
      <c r="L37" s="154">
        <f t="shared" si="4"/>
        <v>0</v>
      </c>
      <c r="M37" s="154"/>
      <c r="O37" s="8"/>
      <c r="P37" s="6"/>
      <c r="Q37" s="284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6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1:39" ht="15" customHeight="1" thickBot="1" x14ac:dyDescent="0.25">
      <c r="A38" s="165" t="s">
        <v>4</v>
      </c>
      <c r="B38" s="166">
        <f>B37+1</f>
        <v>45126</v>
      </c>
      <c r="D38" s="86">
        <v>0.5</v>
      </c>
      <c r="E38" s="6"/>
      <c r="F38" s="86">
        <v>0.5</v>
      </c>
      <c r="G38" s="154"/>
      <c r="H38" s="154">
        <f t="shared" si="0"/>
        <v>0.5</v>
      </c>
      <c r="I38" s="154">
        <f t="shared" si="1"/>
        <v>0.5</v>
      </c>
      <c r="J38" s="154">
        <f t="shared" si="2"/>
        <v>1</v>
      </c>
      <c r="K38" s="154">
        <f t="shared" si="3"/>
        <v>0</v>
      </c>
      <c r="L38" s="154">
        <f t="shared" si="4"/>
        <v>0</v>
      </c>
      <c r="M38" s="154"/>
      <c r="O38" s="9"/>
      <c r="P38" s="6"/>
      <c r="Q38" s="284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6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  <row r="39" spans="1:39" s="100" customFormat="1" ht="15" thickBot="1" x14ac:dyDescent="0.25">
      <c r="A39" s="197" t="s">
        <v>169</v>
      </c>
      <c r="B39" s="198">
        <f>B38+1</f>
        <v>45127</v>
      </c>
      <c r="C39" s="199"/>
      <c r="D39" s="113"/>
      <c r="E39" s="113"/>
      <c r="F39" s="114"/>
      <c r="G39" s="154"/>
      <c r="H39" s="154">
        <f t="shared" si="0"/>
        <v>0</v>
      </c>
      <c r="I39" s="154">
        <f t="shared" si="1"/>
        <v>0</v>
      </c>
      <c r="J39" s="154">
        <f t="shared" si="2"/>
        <v>0</v>
      </c>
      <c r="K39" s="154">
        <f t="shared" si="3"/>
        <v>0</v>
      </c>
      <c r="L39" s="154">
        <f t="shared" si="4"/>
        <v>0</v>
      </c>
      <c r="M39" s="154"/>
      <c r="O39" s="99"/>
    </row>
    <row r="40" spans="1:39" s="154" customFormat="1" ht="26.25" customHeight="1" thickBot="1" x14ac:dyDescent="0.25">
      <c r="A40" s="160"/>
      <c r="B40" s="160"/>
      <c r="D40" s="96" t="s">
        <v>7</v>
      </c>
      <c r="E40" s="98"/>
      <c r="F40" s="96" t="s">
        <v>5</v>
      </c>
      <c r="H40" s="154">
        <f t="shared" si="0"/>
        <v>0</v>
      </c>
      <c r="I40" s="154">
        <f t="shared" si="1"/>
        <v>0</v>
      </c>
      <c r="J40" s="154">
        <f t="shared" si="2"/>
        <v>0</v>
      </c>
      <c r="K40" s="154">
        <f t="shared" si="3"/>
        <v>0</v>
      </c>
      <c r="L40" s="154">
        <f t="shared" si="4"/>
        <v>0</v>
      </c>
      <c r="O40" s="97" t="s">
        <v>15</v>
      </c>
      <c r="P40" s="98"/>
      <c r="Q40" s="300" t="s">
        <v>16</v>
      </c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2"/>
    </row>
    <row r="41" spans="1:39" ht="15" customHeight="1" x14ac:dyDescent="0.2">
      <c r="A41" s="161" t="s">
        <v>0</v>
      </c>
      <c r="B41" s="162">
        <f>B38+3</f>
        <v>45129</v>
      </c>
      <c r="D41" s="86">
        <v>0.5</v>
      </c>
      <c r="E41" s="6"/>
      <c r="F41" s="86">
        <v>0.5</v>
      </c>
      <c r="G41" s="154"/>
      <c r="H41" s="154">
        <f t="shared" si="0"/>
        <v>0.5</v>
      </c>
      <c r="I41" s="154">
        <f t="shared" si="1"/>
        <v>0.5</v>
      </c>
      <c r="J41" s="154">
        <f t="shared" si="2"/>
        <v>1</v>
      </c>
      <c r="K41" s="154">
        <f t="shared" si="3"/>
        <v>0</v>
      </c>
      <c r="L41" s="154">
        <f t="shared" si="4"/>
        <v>0</v>
      </c>
      <c r="M41" s="154"/>
      <c r="O41" s="7"/>
      <c r="P41" s="6"/>
      <c r="Q41" s="303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5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</row>
    <row r="42" spans="1:39" ht="15" customHeight="1" x14ac:dyDescent="0.2">
      <c r="A42" s="163" t="s">
        <v>1</v>
      </c>
      <c r="B42" s="164">
        <f>B41+1</f>
        <v>45130</v>
      </c>
      <c r="D42" s="86">
        <v>0.5</v>
      </c>
      <c r="E42" s="6"/>
      <c r="F42" s="86">
        <v>0.5</v>
      </c>
      <c r="G42" s="154"/>
      <c r="H42" s="154">
        <f t="shared" si="0"/>
        <v>0.5</v>
      </c>
      <c r="I42" s="154">
        <f t="shared" si="1"/>
        <v>0.5</v>
      </c>
      <c r="J42" s="154">
        <f t="shared" si="2"/>
        <v>1</v>
      </c>
      <c r="K42" s="154">
        <f t="shared" si="3"/>
        <v>0</v>
      </c>
      <c r="L42" s="154">
        <f t="shared" si="4"/>
        <v>0</v>
      </c>
      <c r="M42" s="154"/>
      <c r="O42" s="8"/>
      <c r="P42" s="6"/>
      <c r="Q42" s="284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6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</row>
    <row r="43" spans="1:39" ht="15" customHeight="1" x14ac:dyDescent="0.2">
      <c r="A43" s="163" t="s">
        <v>2</v>
      </c>
      <c r="B43" s="164">
        <f>B42+1</f>
        <v>45131</v>
      </c>
      <c r="D43" s="86">
        <v>0.5</v>
      </c>
      <c r="E43" s="6"/>
      <c r="F43" s="86">
        <v>0.5</v>
      </c>
      <c r="G43" s="154"/>
      <c r="H43" s="154">
        <f t="shared" si="0"/>
        <v>0.5</v>
      </c>
      <c r="I43" s="154">
        <f t="shared" si="1"/>
        <v>0.5</v>
      </c>
      <c r="J43" s="154">
        <f t="shared" si="2"/>
        <v>1</v>
      </c>
      <c r="K43" s="154">
        <f t="shared" si="3"/>
        <v>0</v>
      </c>
      <c r="L43" s="154">
        <f t="shared" si="4"/>
        <v>0</v>
      </c>
      <c r="M43" s="154"/>
      <c r="O43" s="8"/>
      <c r="P43" s="6"/>
      <c r="Q43" s="284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6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1:39" ht="15" customHeight="1" x14ac:dyDescent="0.2">
      <c r="A44" s="163" t="s">
        <v>3</v>
      </c>
      <c r="B44" s="164">
        <f>B43+1</f>
        <v>45132</v>
      </c>
      <c r="D44" s="86">
        <v>0.5</v>
      </c>
      <c r="E44" s="6"/>
      <c r="F44" s="86">
        <v>0.5</v>
      </c>
      <c r="G44" s="154"/>
      <c r="H44" s="154">
        <f t="shared" si="0"/>
        <v>0.5</v>
      </c>
      <c r="I44" s="154">
        <f t="shared" si="1"/>
        <v>0.5</v>
      </c>
      <c r="J44" s="154">
        <f t="shared" si="2"/>
        <v>1</v>
      </c>
      <c r="K44" s="154">
        <f t="shared" si="3"/>
        <v>0</v>
      </c>
      <c r="L44" s="154">
        <f t="shared" si="4"/>
        <v>0</v>
      </c>
      <c r="M44" s="154"/>
      <c r="O44" s="8"/>
      <c r="P44" s="6"/>
      <c r="Q44" s="284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6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1:39" ht="15" customHeight="1" thickBot="1" x14ac:dyDescent="0.25">
      <c r="A45" s="165" t="s">
        <v>4</v>
      </c>
      <c r="B45" s="166">
        <f>B44+1</f>
        <v>45133</v>
      </c>
      <c r="D45" s="86">
        <v>0.5</v>
      </c>
      <c r="E45" s="6"/>
      <c r="F45" s="86">
        <v>0.5</v>
      </c>
      <c r="G45" s="154"/>
      <c r="H45" s="154">
        <f t="shared" si="0"/>
        <v>0.5</v>
      </c>
      <c r="I45" s="154">
        <f t="shared" si="1"/>
        <v>0.5</v>
      </c>
      <c r="J45" s="154">
        <f t="shared" si="2"/>
        <v>1</v>
      </c>
      <c r="K45" s="154">
        <f t="shared" si="3"/>
        <v>0</v>
      </c>
      <c r="L45" s="154">
        <f t="shared" si="4"/>
        <v>0</v>
      </c>
      <c r="M45" s="154"/>
      <c r="O45" s="9"/>
      <c r="P45" s="6"/>
      <c r="Q45" s="287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9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</row>
    <row r="46" spans="1:39" s="100" customFormat="1" ht="15" thickBot="1" x14ac:dyDescent="0.25">
      <c r="A46" s="197" t="s">
        <v>169</v>
      </c>
      <c r="B46" s="198">
        <f>B45+1</f>
        <v>45134</v>
      </c>
      <c r="C46" s="199"/>
      <c r="D46" s="113"/>
      <c r="E46" s="113"/>
      <c r="F46" s="114"/>
      <c r="G46" s="154"/>
      <c r="H46" s="154">
        <f t="shared" si="0"/>
        <v>0</v>
      </c>
      <c r="I46" s="154">
        <f t="shared" si="1"/>
        <v>0</v>
      </c>
      <c r="J46" s="154">
        <f t="shared" si="2"/>
        <v>0</v>
      </c>
      <c r="K46" s="154">
        <f t="shared" si="3"/>
        <v>0</v>
      </c>
      <c r="L46" s="154">
        <f t="shared" si="4"/>
        <v>0</v>
      </c>
      <c r="M46" s="154"/>
      <c r="O46" s="99"/>
    </row>
    <row r="47" spans="1:39" s="154" customFormat="1" ht="26.25" customHeight="1" thickBot="1" x14ac:dyDescent="0.25">
      <c r="A47" s="160"/>
      <c r="B47" s="160"/>
      <c r="D47" s="96" t="s">
        <v>7</v>
      </c>
      <c r="E47" s="98"/>
      <c r="F47" s="96" t="s">
        <v>5</v>
      </c>
      <c r="H47" s="154">
        <f t="shared" si="0"/>
        <v>0</v>
      </c>
      <c r="I47" s="154">
        <f t="shared" si="1"/>
        <v>0</v>
      </c>
      <c r="J47" s="154">
        <f t="shared" si="2"/>
        <v>0</v>
      </c>
      <c r="K47" s="154">
        <f t="shared" si="3"/>
        <v>0</v>
      </c>
      <c r="L47" s="154">
        <f t="shared" si="4"/>
        <v>0</v>
      </c>
      <c r="O47" s="97" t="s">
        <v>15</v>
      </c>
      <c r="P47" s="98"/>
      <c r="Q47" s="300" t="s">
        <v>16</v>
      </c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2"/>
    </row>
    <row r="48" spans="1:39" ht="15" customHeight="1" x14ac:dyDescent="0.2">
      <c r="A48" s="161" t="s">
        <v>0</v>
      </c>
      <c r="B48" s="162">
        <f>B45+3</f>
        <v>45136</v>
      </c>
      <c r="D48" s="86">
        <v>0.5</v>
      </c>
      <c r="E48" s="6"/>
      <c r="F48" s="86">
        <v>0.5</v>
      </c>
      <c r="G48" s="154"/>
      <c r="H48" s="154">
        <f t="shared" si="0"/>
        <v>0.5</v>
      </c>
      <c r="I48" s="154">
        <f t="shared" si="1"/>
        <v>0.5</v>
      </c>
      <c r="J48" s="154">
        <f t="shared" si="2"/>
        <v>1</v>
      </c>
      <c r="K48" s="154">
        <f t="shared" si="3"/>
        <v>0</v>
      </c>
      <c r="L48" s="154">
        <f t="shared" si="4"/>
        <v>0</v>
      </c>
      <c r="M48" s="154"/>
      <c r="O48" s="7"/>
      <c r="P48" s="6"/>
      <c r="Q48" s="303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5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</row>
    <row r="49" spans="1:39" ht="15" customHeight="1" x14ac:dyDescent="0.2">
      <c r="A49" s="163" t="s">
        <v>1</v>
      </c>
      <c r="B49" s="164">
        <f>B48+1</f>
        <v>45137</v>
      </c>
      <c r="D49" s="86">
        <v>0.5</v>
      </c>
      <c r="E49" s="6"/>
      <c r="F49" s="86">
        <v>0.5</v>
      </c>
      <c r="G49" s="154"/>
      <c r="H49" s="154">
        <f t="shared" si="0"/>
        <v>0.5</v>
      </c>
      <c r="I49" s="154">
        <f t="shared" si="1"/>
        <v>0.5</v>
      </c>
      <c r="J49" s="154">
        <f t="shared" si="2"/>
        <v>1</v>
      </c>
      <c r="K49" s="154">
        <f t="shared" si="3"/>
        <v>0</v>
      </c>
      <c r="L49" s="154">
        <f t="shared" si="4"/>
        <v>0</v>
      </c>
      <c r="M49" s="154"/>
      <c r="O49" s="8"/>
      <c r="P49" s="6"/>
      <c r="Q49" s="284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6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</row>
    <row r="50" spans="1:39" ht="15" customHeight="1" x14ac:dyDescent="0.2">
      <c r="A50" s="228" t="s">
        <v>2</v>
      </c>
      <c r="B50" s="229">
        <f>B49+1</f>
        <v>45138</v>
      </c>
      <c r="D50" s="126">
        <v>0.5</v>
      </c>
      <c r="E50" s="6"/>
      <c r="F50" s="127">
        <v>0.5</v>
      </c>
      <c r="G50" s="154"/>
      <c r="H50" s="154">
        <f t="shared" si="0"/>
        <v>0.5</v>
      </c>
      <c r="I50" s="154">
        <f t="shared" si="1"/>
        <v>0.5</v>
      </c>
      <c r="J50" s="154">
        <f t="shared" si="2"/>
        <v>1</v>
      </c>
      <c r="K50" s="154">
        <f t="shared" si="3"/>
        <v>0</v>
      </c>
      <c r="L50" s="154">
        <f t="shared" si="4"/>
        <v>0</v>
      </c>
      <c r="M50" s="154"/>
      <c r="O50" s="129"/>
      <c r="P50" s="6"/>
      <c r="Q50" s="435"/>
      <c r="R50" s="436"/>
      <c r="S50" s="436"/>
      <c r="T50" s="436"/>
      <c r="U50" s="436"/>
      <c r="V50" s="436"/>
      <c r="W50" s="436"/>
      <c r="X50" s="436"/>
      <c r="Y50" s="436"/>
      <c r="Z50" s="436"/>
      <c r="AA50" s="436"/>
      <c r="AB50" s="424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  <row r="51" spans="1:39" x14ac:dyDescent="0.2">
      <c r="A51" s="100"/>
      <c r="B51" s="100"/>
      <c r="D51" s="213">
        <f>SUM(D20:D50)</f>
        <v>11.5</v>
      </c>
      <c r="E51" s="213"/>
      <c r="F51" s="213">
        <f>SUM(F20:F50)</f>
        <v>11.5</v>
      </c>
      <c r="G51" s="154"/>
      <c r="H51" s="154"/>
      <c r="I51" s="154"/>
      <c r="J51" s="154">
        <f>SUM(J19:J50)</f>
        <v>23</v>
      </c>
      <c r="K51" s="154"/>
      <c r="L51" s="154"/>
      <c r="M51" s="154"/>
      <c r="N51" s="154"/>
      <c r="O51" s="99"/>
      <c r="P51" s="100"/>
      <c r="Q51" s="293" t="s">
        <v>32</v>
      </c>
      <c r="R51" s="294"/>
      <c r="S51" s="294"/>
      <c r="T51" s="294"/>
      <c r="U51" s="294"/>
      <c r="V51" s="294"/>
      <c r="W51" s="294"/>
      <c r="X51" s="295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</row>
    <row r="52" spans="1:39" x14ac:dyDescent="0.2">
      <c r="A52" s="100"/>
      <c r="B52" s="100"/>
      <c r="D52" s="99"/>
      <c r="F52" s="100"/>
      <c r="G52" s="154"/>
      <c r="H52" s="154"/>
      <c r="I52" s="154"/>
      <c r="J52" s="154"/>
      <c r="K52" s="154"/>
      <c r="L52" s="154"/>
      <c r="M52" s="154"/>
      <c r="N52" s="154"/>
      <c r="O52" s="99"/>
      <c r="P52" s="100"/>
      <c r="Q52" s="293"/>
      <c r="R52" s="294"/>
      <c r="S52" s="294"/>
      <c r="T52" s="294"/>
      <c r="U52" s="294"/>
      <c r="V52" s="294"/>
      <c r="W52" s="294"/>
      <c r="X52" s="295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</row>
    <row r="53" spans="1:39" ht="15" customHeight="1" x14ac:dyDescent="0.2">
      <c r="A53" s="100"/>
      <c r="B53" s="100"/>
      <c r="D53" s="99"/>
      <c r="F53" s="100"/>
      <c r="G53" s="154"/>
      <c r="H53" s="100"/>
      <c r="I53" s="100"/>
      <c r="J53" s="100"/>
      <c r="K53" s="100"/>
      <c r="L53" s="100"/>
      <c r="M53" s="154"/>
      <c r="N53" s="154"/>
      <c r="O53" s="99"/>
      <c r="P53" s="100"/>
      <c r="Q53" s="293"/>
      <c r="R53" s="294"/>
      <c r="S53" s="294"/>
      <c r="T53" s="294"/>
      <c r="U53" s="294"/>
      <c r="V53" s="294"/>
      <c r="W53" s="294"/>
      <c r="X53" s="295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</row>
    <row r="54" spans="1:39" ht="15" customHeight="1" x14ac:dyDescent="0.2">
      <c r="A54" s="100"/>
      <c r="B54" s="100"/>
      <c r="D54" s="99"/>
      <c r="F54" s="100"/>
      <c r="G54" s="100"/>
      <c r="H54" s="100"/>
      <c r="I54" s="100"/>
      <c r="J54" s="100"/>
      <c r="K54" s="100"/>
      <c r="L54" s="100"/>
      <c r="M54" s="100"/>
      <c r="N54" s="100"/>
      <c r="O54" s="99"/>
      <c r="P54" s="100"/>
      <c r="Q54" s="293"/>
      <c r="R54" s="294"/>
      <c r="S54" s="294"/>
      <c r="T54" s="294"/>
      <c r="U54" s="294"/>
      <c r="V54" s="294"/>
      <c r="W54" s="294"/>
      <c r="X54" s="295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</row>
    <row r="55" spans="1:39" x14ac:dyDescent="0.2">
      <c r="A55" s="100"/>
      <c r="B55" s="100"/>
      <c r="D55" s="99"/>
      <c r="F55" s="100"/>
      <c r="G55" s="100"/>
      <c r="H55" s="100"/>
      <c r="I55" s="100"/>
      <c r="J55" s="100"/>
      <c r="K55" s="100"/>
      <c r="L55" s="100"/>
      <c r="M55" s="100"/>
      <c r="N55" s="100"/>
      <c r="O55" s="99"/>
      <c r="P55" s="100"/>
      <c r="Q55" s="293"/>
      <c r="R55" s="294"/>
      <c r="S55" s="294"/>
      <c r="T55" s="294"/>
      <c r="U55" s="294"/>
      <c r="V55" s="294"/>
      <c r="W55" s="294"/>
      <c r="X55" s="295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x14ac:dyDescent="0.2">
      <c r="A56" s="100"/>
      <c r="B56" s="100"/>
      <c r="D56" s="99"/>
      <c r="F56" s="100"/>
      <c r="G56" s="100"/>
      <c r="H56" s="100"/>
      <c r="I56" s="100"/>
      <c r="J56" s="100"/>
      <c r="K56" s="100"/>
      <c r="L56" s="100"/>
      <c r="M56" s="100"/>
      <c r="N56" s="100"/>
      <c r="O56" s="99"/>
      <c r="P56" s="100"/>
      <c r="Q56" s="296"/>
      <c r="R56" s="297"/>
      <c r="S56" s="297"/>
      <c r="T56" s="297"/>
      <c r="U56" s="297"/>
      <c r="V56" s="297"/>
      <c r="W56" s="297"/>
      <c r="X56" s="298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  <row r="57" spans="1:39" ht="15" thickBot="1" x14ac:dyDescent="0.25">
      <c r="A57" s="100"/>
      <c r="B57" s="100"/>
      <c r="D57" s="99"/>
      <c r="F57" s="100"/>
      <c r="G57" s="100"/>
      <c r="H57" s="100"/>
      <c r="I57" s="100"/>
      <c r="J57" s="100"/>
      <c r="K57" s="100"/>
      <c r="L57" s="100"/>
      <c r="M57" s="100"/>
      <c r="N57" s="100"/>
      <c r="O57" s="99"/>
      <c r="P57" s="100"/>
      <c r="Q57" s="100"/>
      <c r="R57" s="100"/>
      <c r="S57" s="100"/>
      <c r="T57" s="100"/>
      <c r="U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</row>
    <row r="58" spans="1:39" ht="26.25" customHeight="1" thickTop="1" thickBot="1" x14ac:dyDescent="0.25">
      <c r="A58" s="380" t="s">
        <v>168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</row>
    <row r="59" spans="1:39" ht="20.100000000000001" customHeight="1" thickTop="1" x14ac:dyDescent="0.2">
      <c r="A59" s="174"/>
      <c r="B59" s="174"/>
      <c r="C59" s="174"/>
      <c r="D59" s="175"/>
      <c r="E59" s="176"/>
      <c r="F59" s="174"/>
      <c r="G59" s="174"/>
      <c r="H59" s="174"/>
      <c r="I59" s="174"/>
      <c r="J59" s="174"/>
      <c r="K59" s="174"/>
      <c r="L59" s="174"/>
      <c r="M59" s="174"/>
      <c r="N59" s="174"/>
      <c r="O59" s="175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</row>
    <row r="60" spans="1:39" ht="26.25" customHeight="1" x14ac:dyDescent="0.2">
      <c r="A60" s="174"/>
      <c r="B60" s="381" t="s">
        <v>35</v>
      </c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174"/>
      <c r="S60" s="381" t="s">
        <v>33</v>
      </c>
      <c r="T60" s="381"/>
      <c r="U60" s="381"/>
      <c r="V60" s="381"/>
      <c r="W60" s="381"/>
      <c r="X60" s="381"/>
      <c r="Y60" s="174"/>
      <c r="Z60" s="174"/>
      <c r="AA60" s="174"/>
      <c r="AB60" s="174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</row>
    <row r="61" spans="1:39" ht="20.100000000000001" customHeight="1" x14ac:dyDescent="0.2">
      <c r="A61" s="174"/>
      <c r="B61" s="397" t="s">
        <v>165</v>
      </c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8"/>
      <c r="O61" s="399"/>
      <c r="P61" s="400"/>
      <c r="Q61" s="400"/>
      <c r="R61" s="174"/>
      <c r="S61" s="397" t="str">
        <f>'EVP SOURCE'!D4</f>
        <v>Congés payés</v>
      </c>
      <c r="T61" s="397"/>
      <c r="U61" s="397"/>
      <c r="V61" s="397"/>
      <c r="W61" s="398"/>
      <c r="X61" s="180"/>
      <c r="Y61" s="174"/>
      <c r="Z61" s="174"/>
      <c r="AA61" s="174"/>
      <c r="AB61" s="174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20.100000000000001" customHeight="1" x14ac:dyDescent="0.2">
      <c r="A62" s="174"/>
      <c r="B62" s="397" t="s">
        <v>166</v>
      </c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8"/>
      <c r="O62" s="399"/>
      <c r="P62" s="400"/>
      <c r="Q62" s="400"/>
      <c r="R62" s="174"/>
      <c r="S62" s="397" t="str">
        <f>'EVP SOURCE'!D5</f>
        <v>Congés évènements familiaux</v>
      </c>
      <c r="T62" s="397"/>
      <c r="U62" s="397"/>
      <c r="V62" s="397"/>
      <c r="W62" s="398"/>
      <c r="X62" s="180"/>
      <c r="Y62" s="174"/>
      <c r="Z62" s="174"/>
      <c r="AA62" s="174"/>
      <c r="AB62" s="174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</row>
    <row r="63" spans="1:39" ht="20.100000000000001" customHeight="1" x14ac:dyDescent="0.2">
      <c r="A63" s="174"/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8"/>
      <c r="O63" s="399"/>
      <c r="P63" s="400"/>
      <c r="Q63" s="400"/>
      <c r="R63" s="174"/>
      <c r="S63" s="397" t="str">
        <f>'EVP SOURCE'!D6</f>
        <v>Absence enfant malade</v>
      </c>
      <c r="T63" s="397"/>
      <c r="U63" s="397"/>
      <c r="V63" s="397"/>
      <c r="W63" s="398"/>
      <c r="X63" s="180"/>
      <c r="Y63" s="174"/>
      <c r="Z63" s="174"/>
      <c r="AA63" s="174"/>
      <c r="AB63" s="174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20.100000000000001" customHeight="1" x14ac:dyDescent="0.2">
      <c r="A64" s="174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8"/>
      <c r="O64" s="399"/>
      <c r="P64" s="400"/>
      <c r="Q64" s="400"/>
      <c r="R64" s="174"/>
      <c r="S64" s="397" t="s">
        <v>167</v>
      </c>
      <c r="T64" s="397"/>
      <c r="U64" s="397"/>
      <c r="V64" s="397"/>
      <c r="W64" s="398"/>
      <c r="X64" s="180"/>
      <c r="Y64" s="174"/>
      <c r="Z64" s="174"/>
      <c r="AA64" s="174"/>
      <c r="AB64" s="174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</row>
    <row r="65" spans="1:34" ht="20.100000000000001" customHeight="1" x14ac:dyDescent="0.2">
      <c r="A65" s="174"/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03"/>
      <c r="P65" s="174"/>
      <c r="Q65" s="174"/>
      <c r="R65" s="174"/>
      <c r="S65" s="397" t="s">
        <v>164</v>
      </c>
      <c r="T65" s="397"/>
      <c r="U65" s="397"/>
      <c r="V65" s="397"/>
      <c r="W65" s="398"/>
      <c r="X65" s="180"/>
      <c r="Y65" s="174"/>
      <c r="Z65" s="174"/>
      <c r="AA65" s="174"/>
      <c r="AB65" s="174"/>
      <c r="AC65" s="100"/>
      <c r="AD65" s="100"/>
      <c r="AE65" s="100"/>
      <c r="AF65" s="100"/>
      <c r="AG65" s="100"/>
      <c r="AH65" s="100"/>
    </row>
    <row r="66" spans="1:34" ht="20.100000000000001" customHeight="1" x14ac:dyDescent="0.2">
      <c r="A66" s="174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74"/>
      <c r="P66" s="174"/>
      <c r="Q66" s="174"/>
      <c r="R66" s="174"/>
      <c r="S66" s="401" t="str">
        <f>IF(AA5='EVP SOURCE'!J9,'EVP SOURCE'!F4," ")</f>
        <v xml:space="preserve"> </v>
      </c>
      <c r="T66" s="401"/>
      <c r="U66" s="401"/>
      <c r="V66" s="401"/>
      <c r="W66" s="401"/>
      <c r="X66" s="204"/>
      <c r="Y66" s="174"/>
      <c r="Z66" s="174"/>
      <c r="AA66" s="174"/>
      <c r="AB66" s="174"/>
      <c r="AC66" s="100"/>
      <c r="AD66" s="100"/>
      <c r="AE66" s="100"/>
      <c r="AF66" s="100"/>
      <c r="AG66" s="100"/>
      <c r="AH66" s="100"/>
    </row>
    <row r="67" spans="1:34" ht="20.100000000000001" customHeight="1" x14ac:dyDescent="0.2">
      <c r="A67" s="174"/>
      <c r="B67" s="174"/>
      <c r="C67" s="174"/>
      <c r="D67" s="175"/>
      <c r="E67" s="176"/>
      <c r="F67" s="174"/>
      <c r="G67" s="174"/>
      <c r="H67" s="174"/>
      <c r="I67" s="174"/>
      <c r="J67" s="174"/>
      <c r="K67" s="174"/>
      <c r="L67" s="174"/>
      <c r="M67" s="174"/>
      <c r="N67" s="174"/>
      <c r="O67" s="175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00"/>
      <c r="AD67" s="100"/>
      <c r="AE67" s="100"/>
      <c r="AF67" s="100"/>
      <c r="AG67" s="100"/>
      <c r="AH67" s="100"/>
    </row>
    <row r="68" spans="1:34" x14ac:dyDescent="0.2">
      <c r="A68" s="100"/>
      <c r="B68" s="100"/>
      <c r="D68" s="99"/>
      <c r="F68" s="100"/>
      <c r="G68" s="100"/>
      <c r="H68" s="100"/>
      <c r="I68" s="100"/>
      <c r="J68" s="100"/>
      <c r="K68" s="100"/>
      <c r="L68" s="100"/>
      <c r="M68" s="100"/>
      <c r="N68" s="100"/>
      <c r="O68" s="99"/>
      <c r="P68" s="100"/>
      <c r="Q68" s="100"/>
      <c r="R68" s="100"/>
      <c r="S68" s="100"/>
      <c r="T68" s="100"/>
      <c r="U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</row>
    <row r="69" spans="1:34" x14ac:dyDescent="0.2">
      <c r="A69" s="100"/>
      <c r="B69" s="100"/>
      <c r="D69" s="99"/>
      <c r="F69" s="100"/>
      <c r="G69" s="100"/>
      <c r="H69" s="100"/>
      <c r="I69" s="100"/>
      <c r="J69" s="100"/>
      <c r="K69" s="100"/>
      <c r="L69" s="100"/>
      <c r="M69" s="100"/>
      <c r="N69" s="100"/>
      <c r="O69" s="99"/>
      <c r="P69" s="100"/>
      <c r="Q69" s="100"/>
      <c r="R69" s="100"/>
      <c r="S69" s="100"/>
      <c r="T69" s="100"/>
      <c r="U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</row>
    <row r="70" spans="1:34" x14ac:dyDescent="0.2">
      <c r="A70" s="100"/>
      <c r="B70" s="100"/>
      <c r="D70" s="99"/>
      <c r="F70" s="100"/>
      <c r="G70" s="100"/>
      <c r="H70" s="100"/>
      <c r="I70" s="100"/>
      <c r="J70" s="100"/>
      <c r="K70" s="100"/>
      <c r="L70" s="100"/>
      <c r="M70" s="100"/>
      <c r="N70" s="100"/>
      <c r="O70" s="99"/>
      <c r="P70" s="100"/>
      <c r="Q70" s="100"/>
      <c r="R70" s="100"/>
      <c r="S70" s="100"/>
      <c r="T70" s="100"/>
      <c r="U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</row>
    <row r="71" spans="1:34" x14ac:dyDescent="0.2">
      <c r="A71" s="100"/>
      <c r="B71" s="100"/>
      <c r="D71" s="99"/>
      <c r="F71" s="100"/>
      <c r="G71" s="100"/>
      <c r="H71" s="100"/>
      <c r="I71" s="100"/>
      <c r="J71" s="100"/>
      <c r="K71" s="100"/>
      <c r="L71" s="100"/>
      <c r="M71" s="100"/>
      <c r="N71" s="100"/>
      <c r="O71" s="99"/>
      <c r="P71" s="100"/>
      <c r="Q71" s="100"/>
      <c r="R71" s="100"/>
      <c r="S71" s="100"/>
      <c r="T71" s="100"/>
      <c r="U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1:34" x14ac:dyDescent="0.2">
      <c r="A72" s="100"/>
      <c r="B72" s="100"/>
      <c r="D72" s="99"/>
      <c r="F72" s="100"/>
      <c r="G72" s="100"/>
      <c r="H72" s="100"/>
      <c r="I72" s="100"/>
      <c r="J72" s="100"/>
      <c r="K72" s="100"/>
      <c r="L72" s="100"/>
      <c r="M72" s="100"/>
      <c r="N72" s="100"/>
      <c r="O72" s="99"/>
      <c r="P72" s="100"/>
      <c r="Q72" s="100"/>
      <c r="R72" s="100"/>
      <c r="S72" s="100"/>
      <c r="T72" s="100"/>
      <c r="U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</row>
    <row r="73" spans="1:34" x14ac:dyDescent="0.2">
      <c r="A73" s="100"/>
      <c r="B73" s="100"/>
      <c r="D73" s="99"/>
      <c r="F73" s="100"/>
      <c r="G73" s="100"/>
      <c r="H73" s="100"/>
      <c r="I73" s="100"/>
      <c r="J73" s="100"/>
      <c r="K73" s="100"/>
      <c r="L73" s="100"/>
      <c r="M73" s="100"/>
      <c r="N73" s="100"/>
      <c r="O73" s="99"/>
      <c r="P73" s="100"/>
      <c r="Q73" s="100"/>
      <c r="R73" s="100"/>
      <c r="S73" s="100"/>
      <c r="T73" s="100"/>
      <c r="U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</row>
    <row r="74" spans="1:34" x14ac:dyDescent="0.2">
      <c r="A74" s="100"/>
      <c r="B74" s="100"/>
      <c r="D74" s="99"/>
      <c r="F74" s="100"/>
      <c r="G74" s="100"/>
      <c r="H74" s="100"/>
      <c r="I74" s="100"/>
      <c r="J74" s="100"/>
      <c r="K74" s="100"/>
      <c r="L74" s="100"/>
      <c r="M74" s="100"/>
      <c r="N74" s="100"/>
      <c r="O74" s="99"/>
      <c r="P74" s="100"/>
      <c r="Q74" s="100"/>
      <c r="R74" s="100"/>
      <c r="S74" s="100"/>
      <c r="T74" s="100"/>
      <c r="U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</row>
    <row r="75" spans="1:34" x14ac:dyDescent="0.2">
      <c r="A75" s="100"/>
      <c r="B75" s="100"/>
      <c r="D75" s="99"/>
      <c r="F75" s="100"/>
      <c r="G75" s="100"/>
      <c r="H75" s="100"/>
      <c r="I75" s="100"/>
      <c r="J75" s="100"/>
      <c r="K75" s="100"/>
      <c r="L75" s="100"/>
      <c r="M75" s="100"/>
      <c r="N75" s="100"/>
      <c r="O75" s="99"/>
      <c r="P75" s="100"/>
      <c r="Q75" s="100"/>
      <c r="R75" s="100"/>
      <c r="S75" s="100"/>
      <c r="T75" s="100"/>
      <c r="U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</row>
    <row r="76" spans="1:34" x14ac:dyDescent="0.2">
      <c r="A76" s="100"/>
      <c r="B76" s="100"/>
      <c r="D76" s="99"/>
      <c r="F76" s="100"/>
      <c r="G76" s="100"/>
      <c r="H76" s="100"/>
      <c r="I76" s="100"/>
      <c r="J76" s="100"/>
      <c r="K76" s="100"/>
      <c r="L76" s="100"/>
      <c r="M76" s="100"/>
      <c r="N76" s="100"/>
      <c r="O76" s="99"/>
      <c r="P76" s="100"/>
      <c r="Q76" s="100"/>
      <c r="R76" s="100"/>
      <c r="S76" s="100"/>
      <c r="T76" s="100"/>
      <c r="U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</row>
    <row r="77" spans="1:34" x14ac:dyDescent="0.2">
      <c r="A77" s="100"/>
      <c r="B77" s="100"/>
      <c r="D77" s="99"/>
      <c r="F77" s="100"/>
      <c r="G77" s="100"/>
      <c r="H77" s="100"/>
      <c r="I77" s="100"/>
      <c r="J77" s="100"/>
      <c r="K77" s="100"/>
      <c r="L77" s="100"/>
      <c r="M77" s="100"/>
      <c r="N77" s="100"/>
      <c r="O77" s="99"/>
      <c r="P77" s="100"/>
      <c r="Q77" s="100"/>
      <c r="R77" s="100"/>
      <c r="S77" s="100"/>
      <c r="T77" s="100"/>
      <c r="U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</row>
    <row r="78" spans="1:34" x14ac:dyDescent="0.2">
      <c r="A78" s="100"/>
      <c r="B78" s="100"/>
      <c r="D78" s="99"/>
      <c r="F78" s="100"/>
      <c r="G78" s="100"/>
      <c r="H78" s="100"/>
      <c r="I78" s="100"/>
      <c r="J78" s="100"/>
      <c r="K78" s="100"/>
      <c r="L78" s="100"/>
      <c r="M78" s="100"/>
      <c r="N78" s="100"/>
      <c r="O78" s="99"/>
      <c r="P78" s="100"/>
      <c r="Q78" s="100"/>
      <c r="R78" s="100"/>
      <c r="S78" s="100"/>
      <c r="T78" s="100"/>
      <c r="U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</row>
    <row r="79" spans="1:34" x14ac:dyDescent="0.2">
      <c r="A79" s="100"/>
      <c r="B79" s="100"/>
      <c r="D79" s="99"/>
      <c r="F79" s="100"/>
      <c r="G79" s="100"/>
      <c r="H79" s="100"/>
      <c r="I79" s="100"/>
      <c r="J79" s="100"/>
      <c r="K79" s="100"/>
      <c r="L79" s="100"/>
      <c r="M79" s="100"/>
      <c r="N79" s="100"/>
      <c r="O79" s="99"/>
      <c r="P79" s="100"/>
      <c r="Q79" s="100"/>
      <c r="R79" s="100"/>
      <c r="S79" s="100"/>
      <c r="T79" s="100"/>
      <c r="U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1:34" x14ac:dyDescent="0.2">
      <c r="A80" s="100"/>
      <c r="B80" s="100"/>
      <c r="D80" s="99"/>
      <c r="F80" s="100"/>
      <c r="G80" s="100"/>
      <c r="H80" s="100"/>
      <c r="I80" s="100"/>
      <c r="J80" s="100"/>
      <c r="K80" s="100"/>
      <c r="L80" s="100"/>
      <c r="M80" s="100"/>
      <c r="N80" s="100"/>
      <c r="O80" s="99"/>
      <c r="P80" s="100"/>
      <c r="Q80" s="100"/>
      <c r="R80" s="100"/>
      <c r="S80" s="100"/>
      <c r="T80" s="100"/>
      <c r="U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</row>
    <row r="81" spans="1:34" x14ac:dyDescent="0.2">
      <c r="A81" s="100"/>
      <c r="B81" s="100"/>
      <c r="D81" s="99"/>
      <c r="F81" s="100"/>
      <c r="G81" s="100"/>
      <c r="H81" s="100"/>
      <c r="I81" s="100"/>
      <c r="J81" s="100"/>
      <c r="K81" s="100"/>
      <c r="L81" s="100"/>
      <c r="M81" s="100"/>
      <c r="N81" s="100"/>
      <c r="O81" s="99"/>
      <c r="P81" s="100"/>
      <c r="Q81" s="100"/>
      <c r="R81" s="100"/>
      <c r="S81" s="100"/>
      <c r="T81" s="100"/>
      <c r="U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</row>
    <row r="82" spans="1:34" x14ac:dyDescent="0.2">
      <c r="A82" s="100"/>
      <c r="B82" s="100"/>
      <c r="D82" s="99"/>
      <c r="F82" s="100"/>
      <c r="G82" s="100"/>
      <c r="H82" s="100"/>
      <c r="I82" s="100"/>
      <c r="J82" s="100"/>
      <c r="K82" s="100"/>
      <c r="L82" s="100"/>
      <c r="M82" s="100"/>
      <c r="N82" s="100"/>
      <c r="O82" s="99"/>
      <c r="P82" s="100"/>
      <c r="Q82" s="100"/>
      <c r="R82" s="100"/>
      <c r="S82" s="100"/>
      <c r="T82" s="100"/>
      <c r="U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</row>
    <row r="83" spans="1:34" x14ac:dyDescent="0.2">
      <c r="A83" s="100"/>
      <c r="B83" s="100"/>
      <c r="D83" s="99"/>
      <c r="F83" s="100"/>
      <c r="G83" s="100"/>
      <c r="H83" s="100"/>
      <c r="I83" s="100"/>
      <c r="J83" s="100"/>
      <c r="K83" s="100"/>
      <c r="L83" s="100"/>
      <c r="M83" s="100"/>
      <c r="N83" s="100"/>
      <c r="O83" s="99"/>
      <c r="P83" s="100"/>
      <c r="Q83" s="100"/>
      <c r="R83" s="100"/>
      <c r="S83" s="100"/>
      <c r="T83" s="100"/>
      <c r="U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</row>
    <row r="84" spans="1:34" x14ac:dyDescent="0.2">
      <c r="A84" s="100"/>
      <c r="B84" s="100"/>
      <c r="D84" s="99"/>
      <c r="F84" s="100"/>
      <c r="G84" s="100"/>
      <c r="H84" s="100"/>
      <c r="I84" s="100"/>
      <c r="J84" s="100"/>
      <c r="K84" s="100"/>
      <c r="L84" s="100"/>
      <c r="M84" s="100"/>
      <c r="N84" s="100"/>
      <c r="O84" s="99"/>
      <c r="P84" s="100"/>
      <c r="Q84" s="100"/>
      <c r="R84" s="100"/>
      <c r="S84" s="100"/>
      <c r="T84" s="100"/>
      <c r="U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</row>
    <row r="85" spans="1:34" x14ac:dyDescent="0.2">
      <c r="A85" s="100"/>
      <c r="B85" s="100"/>
      <c r="D85" s="99"/>
      <c r="F85" s="100"/>
      <c r="G85" s="100"/>
      <c r="H85" s="100"/>
      <c r="I85" s="100"/>
      <c r="J85" s="100"/>
      <c r="K85" s="100"/>
      <c r="L85" s="100"/>
      <c r="M85" s="100"/>
      <c r="N85" s="100"/>
      <c r="O85" s="99"/>
      <c r="P85" s="100"/>
      <c r="Q85" s="100"/>
      <c r="R85" s="100"/>
      <c r="S85" s="100"/>
      <c r="T85" s="100"/>
      <c r="U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1:34" x14ac:dyDescent="0.2">
      <c r="A86" s="100"/>
      <c r="B86" s="100"/>
      <c r="D86" s="99"/>
      <c r="F86" s="100"/>
      <c r="G86" s="100"/>
      <c r="H86" s="100"/>
      <c r="I86" s="100"/>
      <c r="J86" s="100"/>
      <c r="K86" s="100"/>
      <c r="L86" s="100"/>
      <c r="M86" s="100"/>
      <c r="N86" s="100"/>
      <c r="O86" s="99"/>
      <c r="P86" s="100"/>
      <c r="Q86" s="100"/>
      <c r="R86" s="100"/>
      <c r="S86" s="100"/>
      <c r="T86" s="100"/>
      <c r="U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</row>
    <row r="87" spans="1:34" x14ac:dyDescent="0.2">
      <c r="A87" s="100"/>
      <c r="B87" s="100"/>
      <c r="D87" s="99"/>
      <c r="F87" s="100"/>
      <c r="G87" s="100"/>
      <c r="H87" s="100"/>
      <c r="I87" s="100"/>
      <c r="J87" s="100"/>
      <c r="K87" s="100"/>
      <c r="L87" s="100"/>
      <c r="M87" s="100"/>
      <c r="N87" s="100"/>
      <c r="O87" s="99"/>
      <c r="P87" s="100"/>
      <c r="Q87" s="100"/>
      <c r="R87" s="100"/>
      <c r="S87" s="100"/>
      <c r="T87" s="100"/>
      <c r="U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</row>
    <row r="88" spans="1:34" x14ac:dyDescent="0.2">
      <c r="A88" s="100"/>
      <c r="B88" s="100"/>
      <c r="D88" s="99"/>
      <c r="F88" s="100"/>
      <c r="G88" s="100"/>
      <c r="H88" s="100"/>
      <c r="I88" s="100"/>
      <c r="J88" s="100"/>
      <c r="K88" s="100"/>
      <c r="L88" s="100"/>
      <c r="M88" s="100"/>
      <c r="N88" s="100"/>
      <c r="O88" s="99"/>
      <c r="P88" s="100"/>
      <c r="Q88" s="100"/>
      <c r="R88" s="100"/>
      <c r="S88" s="100"/>
      <c r="T88" s="100"/>
      <c r="U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</row>
    <row r="89" spans="1:34" x14ac:dyDescent="0.2">
      <c r="B89" s="100"/>
      <c r="D89" s="99"/>
      <c r="F89" s="100"/>
      <c r="G89" s="100"/>
      <c r="H89" s="100"/>
      <c r="I89" s="100"/>
      <c r="J89" s="100"/>
      <c r="K89" s="100"/>
      <c r="L89" s="100"/>
      <c r="M89" s="100"/>
      <c r="N89" s="100"/>
      <c r="O89" s="99"/>
      <c r="P89" s="100"/>
      <c r="Q89" s="100"/>
      <c r="R89" s="100"/>
      <c r="S89" s="100"/>
      <c r="T89" s="100"/>
      <c r="U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</row>
    <row r="90" spans="1:34" x14ac:dyDescent="0.2">
      <c r="B90" s="100"/>
      <c r="D90" s="99"/>
      <c r="F90" s="100"/>
      <c r="G90" s="100"/>
      <c r="H90" s="100"/>
      <c r="I90" s="100"/>
      <c r="J90" s="100"/>
      <c r="K90" s="100"/>
      <c r="L90" s="100"/>
      <c r="M90" s="100"/>
      <c r="N90" s="100"/>
      <c r="O90" s="99"/>
      <c r="P90" s="100"/>
      <c r="Q90" s="100"/>
      <c r="R90" s="100"/>
      <c r="S90" s="100"/>
      <c r="T90" s="100"/>
      <c r="U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</row>
    <row r="91" spans="1:34" x14ac:dyDescent="0.2">
      <c r="B91" s="100"/>
      <c r="D91" s="99"/>
      <c r="F91" s="100"/>
      <c r="G91" s="100"/>
      <c r="H91" s="100"/>
      <c r="I91" s="100"/>
      <c r="J91" s="100"/>
      <c r="K91" s="100"/>
      <c r="L91" s="100"/>
      <c r="M91" s="100"/>
      <c r="N91" s="100"/>
      <c r="O91" s="99"/>
      <c r="P91" s="100"/>
      <c r="Q91" s="100"/>
      <c r="R91" s="100"/>
      <c r="S91" s="100"/>
      <c r="T91" s="100"/>
      <c r="U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</row>
    <row r="92" spans="1:34" x14ac:dyDescent="0.2">
      <c r="B92" s="100"/>
      <c r="D92" s="99"/>
      <c r="F92" s="100"/>
      <c r="G92" s="100"/>
      <c r="H92" s="100"/>
      <c r="I92" s="100"/>
      <c r="J92" s="100"/>
      <c r="K92" s="100"/>
      <c r="L92" s="100"/>
      <c r="M92" s="100"/>
      <c r="N92" s="100"/>
      <c r="O92" s="99"/>
      <c r="P92" s="100"/>
      <c r="Q92" s="100"/>
      <c r="R92" s="100"/>
      <c r="S92" s="100"/>
      <c r="T92" s="100"/>
      <c r="U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</row>
    <row r="93" spans="1:34" x14ac:dyDescent="0.2">
      <c r="B93" s="100"/>
      <c r="D93" s="99"/>
      <c r="F93" s="100"/>
      <c r="G93" s="100"/>
      <c r="H93" s="100"/>
      <c r="I93" s="100"/>
      <c r="J93" s="100"/>
      <c r="K93" s="100"/>
      <c r="L93" s="100"/>
      <c r="M93" s="100"/>
      <c r="N93" s="100"/>
      <c r="O93" s="99"/>
      <c r="P93" s="100"/>
      <c r="Q93" s="100"/>
      <c r="R93" s="100"/>
      <c r="S93" s="100"/>
      <c r="T93" s="100"/>
      <c r="U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</row>
    <row r="94" spans="1:34" x14ac:dyDescent="0.2">
      <c r="B94" s="100"/>
      <c r="D94" s="99"/>
      <c r="F94" s="100"/>
      <c r="G94" s="100"/>
      <c r="H94" s="100"/>
      <c r="I94" s="100"/>
      <c r="J94" s="100"/>
      <c r="K94" s="100"/>
      <c r="L94" s="100"/>
      <c r="M94" s="100"/>
      <c r="N94" s="100"/>
      <c r="O94" s="99"/>
      <c r="P94" s="100"/>
      <c r="Q94" s="100"/>
      <c r="R94" s="100"/>
      <c r="S94" s="100"/>
      <c r="T94" s="100"/>
      <c r="U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</row>
    <row r="95" spans="1:34" x14ac:dyDescent="0.2">
      <c r="B95" s="100"/>
      <c r="D95" s="99"/>
      <c r="F95" s="100"/>
      <c r="G95" s="100"/>
      <c r="H95" s="100"/>
      <c r="I95" s="100"/>
      <c r="J95" s="100"/>
      <c r="K95" s="100"/>
      <c r="L95" s="100"/>
      <c r="M95" s="100"/>
      <c r="N95" s="100"/>
      <c r="O95" s="99"/>
      <c r="P95" s="100"/>
      <c r="Q95" s="100"/>
      <c r="R95" s="100"/>
      <c r="S95" s="100"/>
      <c r="T95" s="100"/>
      <c r="U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</row>
    <row r="96" spans="1:34" x14ac:dyDescent="0.2">
      <c r="B96" s="100"/>
      <c r="D96" s="99"/>
      <c r="F96" s="100"/>
      <c r="G96" s="100"/>
      <c r="H96" s="100"/>
      <c r="I96" s="100"/>
      <c r="J96" s="100"/>
      <c r="K96" s="100"/>
      <c r="L96" s="100"/>
      <c r="M96" s="100"/>
      <c r="N96" s="100"/>
      <c r="O96" s="99"/>
      <c r="P96" s="100"/>
      <c r="Q96" s="100"/>
      <c r="R96" s="100"/>
      <c r="S96" s="100"/>
      <c r="T96" s="100"/>
      <c r="U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</row>
    <row r="97" spans="1:34" x14ac:dyDescent="0.2">
      <c r="A97" s="100"/>
      <c r="B97" s="100"/>
      <c r="D97" s="99"/>
      <c r="F97" s="100"/>
      <c r="G97" s="100"/>
      <c r="H97" s="100"/>
      <c r="I97" s="100"/>
      <c r="J97" s="100"/>
      <c r="K97" s="100"/>
      <c r="L97" s="100"/>
      <c r="M97" s="100"/>
      <c r="N97" s="100"/>
      <c r="O97" s="99"/>
      <c r="P97" s="100"/>
      <c r="Q97" s="100"/>
      <c r="R97" s="100"/>
      <c r="S97" s="100"/>
      <c r="T97" s="100"/>
      <c r="U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</row>
    <row r="98" spans="1:34" x14ac:dyDescent="0.2">
      <c r="A98" s="100"/>
      <c r="B98" s="100"/>
      <c r="D98" s="99"/>
      <c r="F98" s="100"/>
      <c r="G98" s="100"/>
      <c r="H98" s="100"/>
      <c r="I98" s="100"/>
      <c r="J98" s="100"/>
      <c r="K98" s="100"/>
      <c r="L98" s="100"/>
      <c r="M98" s="100"/>
      <c r="N98" s="100"/>
      <c r="O98" s="99"/>
      <c r="P98" s="100"/>
      <c r="Q98" s="100"/>
      <c r="R98" s="100"/>
      <c r="S98" s="100"/>
      <c r="T98" s="100"/>
      <c r="U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</row>
    <row r="99" spans="1:34" x14ac:dyDescent="0.2">
      <c r="A99" s="100"/>
      <c r="B99" s="100"/>
      <c r="D99" s="99"/>
      <c r="F99" s="100"/>
      <c r="G99" s="100"/>
      <c r="H99" s="100"/>
      <c r="I99" s="100"/>
      <c r="J99" s="100"/>
      <c r="K99" s="100"/>
      <c r="L99" s="100"/>
      <c r="M99" s="100"/>
      <c r="N99" s="100"/>
      <c r="O99" s="99"/>
      <c r="P99" s="100"/>
      <c r="Q99" s="100"/>
      <c r="R99" s="100"/>
      <c r="S99" s="100"/>
      <c r="T99" s="100"/>
      <c r="U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1:34" x14ac:dyDescent="0.2">
      <c r="A100" s="100"/>
      <c r="B100" s="100"/>
      <c r="D100" s="99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100"/>
      <c r="Q100" s="100"/>
      <c r="R100" s="100"/>
      <c r="S100" s="100"/>
      <c r="T100" s="100"/>
      <c r="U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</row>
    <row r="101" spans="1:34" x14ac:dyDescent="0.2">
      <c r="A101" s="100"/>
      <c r="B101" s="100"/>
      <c r="D101" s="99"/>
      <c r="F101" s="100"/>
      <c r="G101" s="100"/>
      <c r="H101" s="100"/>
      <c r="I101" s="100"/>
      <c r="J101" s="100"/>
      <c r="K101" s="100"/>
      <c r="L101" s="100"/>
      <c r="M101" s="100"/>
      <c r="N101" s="100"/>
      <c r="O101" s="99"/>
      <c r="P101" s="100"/>
      <c r="Q101" s="100"/>
      <c r="R101" s="100"/>
      <c r="S101" s="100"/>
      <c r="T101" s="100"/>
      <c r="U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</row>
    <row r="102" spans="1:34" x14ac:dyDescent="0.2">
      <c r="A102" s="100"/>
      <c r="B102" s="100"/>
      <c r="D102" s="99"/>
      <c r="F102" s="100"/>
      <c r="G102" s="100"/>
      <c r="H102" s="100"/>
      <c r="I102" s="100"/>
      <c r="J102" s="100"/>
      <c r="K102" s="100"/>
      <c r="L102" s="100"/>
      <c r="M102" s="100"/>
      <c r="N102" s="100"/>
      <c r="O102" s="99"/>
      <c r="P102" s="100"/>
      <c r="Q102" s="100"/>
      <c r="R102" s="100"/>
      <c r="S102" s="100"/>
      <c r="T102" s="100"/>
      <c r="U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</row>
    <row r="103" spans="1:34" x14ac:dyDescent="0.2">
      <c r="A103" s="100"/>
      <c r="B103" s="100"/>
      <c r="D103" s="99"/>
      <c r="F103" s="100"/>
      <c r="G103" s="100"/>
      <c r="H103" s="100"/>
      <c r="I103" s="100"/>
      <c r="J103" s="100"/>
      <c r="K103" s="100"/>
      <c r="L103" s="100"/>
      <c r="M103" s="100"/>
      <c r="N103" s="100"/>
      <c r="O103" s="99"/>
      <c r="P103" s="100"/>
      <c r="Q103" s="100"/>
      <c r="R103" s="100"/>
      <c r="S103" s="100"/>
      <c r="T103" s="100"/>
      <c r="U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</row>
    <row r="104" spans="1:34" x14ac:dyDescent="0.2">
      <c r="A104" s="100"/>
      <c r="B104" s="100"/>
      <c r="D104" s="99"/>
      <c r="F104" s="100"/>
      <c r="G104" s="100"/>
      <c r="H104" s="100"/>
      <c r="I104" s="100"/>
      <c r="J104" s="100"/>
      <c r="K104" s="100"/>
      <c r="L104" s="100"/>
      <c r="M104" s="100"/>
      <c r="N104" s="100"/>
      <c r="O104" s="99"/>
      <c r="P104" s="100"/>
      <c r="Q104" s="100"/>
      <c r="R104" s="100"/>
      <c r="S104" s="100"/>
      <c r="T104" s="100"/>
      <c r="U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</row>
    <row r="105" spans="1:34" x14ac:dyDescent="0.2">
      <c r="A105" s="100"/>
      <c r="B105" s="100"/>
      <c r="D105" s="99"/>
      <c r="F105" s="100"/>
      <c r="G105" s="100"/>
      <c r="H105" s="100"/>
      <c r="I105" s="100"/>
      <c r="J105" s="100"/>
      <c r="K105" s="100"/>
      <c r="L105" s="100"/>
      <c r="M105" s="100"/>
      <c r="N105" s="100"/>
      <c r="O105" s="99"/>
      <c r="P105" s="100"/>
      <c r="Q105" s="100"/>
      <c r="R105" s="100"/>
      <c r="S105" s="100"/>
      <c r="T105" s="100"/>
      <c r="U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</row>
    <row r="106" spans="1:34" x14ac:dyDescent="0.2">
      <c r="A106" s="100"/>
      <c r="B106" s="100"/>
      <c r="D106" s="99"/>
      <c r="F106" s="100"/>
      <c r="G106" s="100"/>
      <c r="H106" s="100"/>
      <c r="I106" s="100"/>
      <c r="J106" s="100"/>
      <c r="K106" s="100"/>
      <c r="L106" s="100"/>
      <c r="M106" s="100"/>
      <c r="N106" s="100"/>
      <c r="O106" s="99"/>
      <c r="P106" s="100"/>
      <c r="Q106" s="100"/>
      <c r="R106" s="100"/>
      <c r="S106" s="100"/>
      <c r="T106" s="100"/>
      <c r="U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</row>
    <row r="107" spans="1:34" x14ac:dyDescent="0.2">
      <c r="A107" s="100"/>
      <c r="B107" s="100"/>
      <c r="D107" s="99"/>
      <c r="F107" s="100"/>
      <c r="G107" s="100"/>
      <c r="H107" s="100"/>
      <c r="I107" s="100"/>
      <c r="J107" s="100"/>
      <c r="K107" s="100"/>
      <c r="L107" s="100"/>
      <c r="M107" s="100"/>
      <c r="N107" s="100"/>
      <c r="O107" s="99"/>
      <c r="P107" s="100"/>
      <c r="Q107" s="100"/>
      <c r="R107" s="100"/>
      <c r="S107" s="100"/>
      <c r="T107" s="100"/>
      <c r="U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</row>
    <row r="108" spans="1:34" x14ac:dyDescent="0.2">
      <c r="A108" s="100"/>
      <c r="B108" s="100"/>
      <c r="D108" s="99"/>
      <c r="F108" s="100"/>
      <c r="G108" s="100"/>
      <c r="H108" s="100"/>
      <c r="I108" s="100"/>
      <c r="J108" s="100"/>
      <c r="K108" s="100"/>
      <c r="L108" s="100"/>
      <c r="M108" s="100"/>
      <c r="N108" s="100"/>
      <c r="O108" s="99"/>
      <c r="P108" s="100"/>
      <c r="Q108" s="100"/>
      <c r="R108" s="100"/>
      <c r="S108" s="100"/>
      <c r="T108" s="100"/>
      <c r="U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</row>
    <row r="109" spans="1:34" x14ac:dyDescent="0.2">
      <c r="A109" s="100"/>
      <c r="B109" s="100"/>
      <c r="D109" s="99"/>
      <c r="F109" s="100"/>
      <c r="G109" s="100"/>
      <c r="H109" s="100"/>
      <c r="I109" s="100"/>
      <c r="J109" s="100"/>
      <c r="K109" s="100"/>
      <c r="L109" s="100"/>
      <c r="M109" s="100"/>
      <c r="N109" s="100"/>
      <c r="O109" s="99"/>
      <c r="P109" s="100"/>
      <c r="Q109" s="100"/>
      <c r="R109" s="100"/>
      <c r="S109" s="100"/>
      <c r="T109" s="100"/>
      <c r="U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</row>
    <row r="110" spans="1:34" x14ac:dyDescent="0.2">
      <c r="A110" s="100"/>
      <c r="B110" s="100"/>
      <c r="D110" s="99"/>
      <c r="F110" s="100"/>
      <c r="G110" s="100"/>
      <c r="H110" s="100"/>
      <c r="I110" s="100"/>
      <c r="J110" s="100"/>
      <c r="K110" s="100"/>
      <c r="L110" s="100"/>
      <c r="M110" s="100"/>
      <c r="N110" s="100"/>
      <c r="O110" s="99"/>
      <c r="P110" s="100"/>
      <c r="Q110" s="100"/>
      <c r="R110" s="100"/>
      <c r="S110" s="100"/>
      <c r="T110" s="100"/>
      <c r="U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</row>
    <row r="111" spans="1:34" x14ac:dyDescent="0.2">
      <c r="A111" s="100"/>
      <c r="B111" s="100"/>
      <c r="D111" s="99"/>
      <c r="F111" s="100"/>
      <c r="G111" s="100"/>
      <c r="H111" s="100"/>
      <c r="I111" s="100"/>
      <c r="J111" s="100"/>
      <c r="K111" s="100"/>
      <c r="L111" s="100"/>
      <c r="M111" s="100"/>
      <c r="N111" s="100"/>
      <c r="O111" s="99"/>
      <c r="P111" s="100"/>
      <c r="Q111" s="100"/>
      <c r="R111" s="100"/>
      <c r="S111" s="100"/>
      <c r="T111" s="100"/>
      <c r="U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</row>
    <row r="112" spans="1:34" x14ac:dyDescent="0.2">
      <c r="A112" s="100"/>
      <c r="B112" s="100"/>
      <c r="D112" s="99"/>
      <c r="F112" s="100"/>
      <c r="G112" s="100"/>
      <c r="H112" s="100"/>
      <c r="I112" s="100"/>
      <c r="J112" s="100"/>
      <c r="K112" s="100"/>
      <c r="L112" s="100"/>
      <c r="M112" s="100"/>
      <c r="N112" s="100"/>
      <c r="O112" s="99"/>
      <c r="P112" s="100"/>
      <c r="Q112" s="100"/>
      <c r="R112" s="100"/>
      <c r="S112" s="100"/>
      <c r="T112" s="100"/>
      <c r="U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</row>
    <row r="113" spans="1:34" x14ac:dyDescent="0.2">
      <c r="A113" s="100"/>
      <c r="B113" s="100"/>
      <c r="D113" s="99"/>
      <c r="F113" s="100"/>
      <c r="G113" s="100"/>
      <c r="H113" s="100"/>
      <c r="I113" s="100"/>
      <c r="J113" s="100"/>
      <c r="K113" s="100"/>
      <c r="L113" s="100"/>
      <c r="M113" s="100"/>
      <c r="N113" s="100"/>
      <c r="O113" s="99"/>
      <c r="P113" s="100"/>
      <c r="Q113" s="100"/>
      <c r="R113" s="100"/>
      <c r="S113" s="100"/>
      <c r="T113" s="100"/>
      <c r="U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</row>
    <row r="114" spans="1:34" x14ac:dyDescent="0.2">
      <c r="A114" s="100"/>
      <c r="B114" s="100"/>
      <c r="D114" s="99"/>
      <c r="F114" s="100"/>
      <c r="G114" s="100"/>
      <c r="H114" s="100"/>
      <c r="I114" s="100"/>
      <c r="J114" s="100"/>
      <c r="K114" s="100"/>
      <c r="L114" s="100"/>
      <c r="M114" s="100"/>
      <c r="N114" s="100"/>
      <c r="O114" s="99"/>
      <c r="P114" s="100"/>
      <c r="Q114" s="100"/>
      <c r="R114" s="100"/>
      <c r="S114" s="100"/>
      <c r="T114" s="100"/>
      <c r="U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</row>
    <row r="115" spans="1:34" x14ac:dyDescent="0.2">
      <c r="A115" s="100"/>
      <c r="B115" s="100"/>
      <c r="D115" s="99"/>
      <c r="F115" s="100"/>
      <c r="G115" s="100"/>
      <c r="H115" s="100"/>
      <c r="I115" s="100"/>
      <c r="J115" s="100"/>
      <c r="K115" s="100"/>
      <c r="L115" s="100"/>
      <c r="M115" s="100"/>
      <c r="N115" s="100"/>
      <c r="O115" s="99"/>
      <c r="P115" s="100"/>
      <c r="Q115" s="100"/>
      <c r="R115" s="100"/>
      <c r="S115" s="100"/>
      <c r="T115" s="100"/>
      <c r="U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</row>
    <row r="116" spans="1:34" x14ac:dyDescent="0.2">
      <c r="A116" s="100"/>
      <c r="B116" s="100"/>
      <c r="D116" s="99"/>
      <c r="F116" s="100"/>
      <c r="G116" s="100"/>
      <c r="H116" s="100"/>
      <c r="I116" s="100"/>
      <c r="J116" s="100"/>
      <c r="K116" s="100"/>
      <c r="L116" s="100"/>
      <c r="M116" s="100"/>
      <c r="N116" s="100"/>
      <c r="O116" s="99"/>
      <c r="P116" s="100"/>
      <c r="Q116" s="100"/>
      <c r="R116" s="100"/>
      <c r="S116" s="100"/>
      <c r="T116" s="100"/>
      <c r="U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</row>
    <row r="117" spans="1:34" x14ac:dyDescent="0.2">
      <c r="A117" s="100"/>
      <c r="B117" s="100"/>
      <c r="D117" s="99"/>
      <c r="F117" s="100"/>
      <c r="G117" s="100"/>
      <c r="H117" s="100"/>
      <c r="I117" s="100"/>
      <c r="J117" s="100"/>
      <c r="K117" s="100"/>
      <c r="L117" s="100"/>
      <c r="M117" s="100"/>
      <c r="N117" s="100"/>
      <c r="O117" s="99"/>
      <c r="P117" s="100"/>
      <c r="Q117" s="100"/>
      <c r="R117" s="100"/>
      <c r="S117" s="100"/>
      <c r="T117" s="100"/>
      <c r="U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</row>
    <row r="118" spans="1:34" x14ac:dyDescent="0.2">
      <c r="A118" s="100"/>
      <c r="B118" s="100"/>
      <c r="D118" s="99"/>
      <c r="F118" s="100"/>
      <c r="G118" s="100"/>
      <c r="H118" s="100"/>
      <c r="I118" s="100"/>
      <c r="J118" s="100"/>
      <c r="K118" s="100"/>
      <c r="L118" s="100"/>
      <c r="M118" s="100"/>
      <c r="N118" s="100"/>
      <c r="O118" s="99"/>
      <c r="P118" s="100"/>
      <c r="Q118" s="100"/>
      <c r="R118" s="100"/>
      <c r="S118" s="100"/>
      <c r="T118" s="100"/>
      <c r="U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</row>
    <row r="119" spans="1:34" x14ac:dyDescent="0.2">
      <c r="A119" s="100"/>
      <c r="B119" s="100"/>
      <c r="D119" s="99"/>
      <c r="F119" s="100"/>
      <c r="G119" s="100"/>
      <c r="H119" s="100"/>
      <c r="I119" s="100"/>
      <c r="J119" s="100"/>
      <c r="K119" s="100"/>
      <c r="L119" s="100"/>
      <c r="M119" s="100"/>
      <c r="N119" s="100"/>
      <c r="O119" s="99"/>
      <c r="P119" s="100"/>
      <c r="Q119" s="100"/>
      <c r="R119" s="100"/>
      <c r="S119" s="100"/>
      <c r="T119" s="100"/>
      <c r="U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</row>
    <row r="120" spans="1:34" x14ac:dyDescent="0.2">
      <c r="A120" s="100"/>
      <c r="B120" s="100"/>
      <c r="D120" s="99"/>
      <c r="F120" s="100"/>
      <c r="G120" s="100"/>
      <c r="H120" s="100"/>
      <c r="I120" s="100"/>
      <c r="J120" s="100"/>
      <c r="K120" s="100"/>
      <c r="L120" s="100"/>
      <c r="M120" s="100"/>
      <c r="N120" s="100"/>
      <c r="O120" s="99"/>
      <c r="P120" s="100"/>
      <c r="Q120" s="100"/>
      <c r="R120" s="100"/>
      <c r="S120" s="100"/>
      <c r="T120" s="100"/>
      <c r="U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</row>
    <row r="121" spans="1:34" x14ac:dyDescent="0.2">
      <c r="A121" s="100"/>
      <c r="B121" s="100"/>
      <c r="D121" s="99"/>
      <c r="F121" s="100"/>
      <c r="G121" s="100"/>
      <c r="H121" s="100"/>
      <c r="I121" s="100"/>
      <c r="J121" s="100"/>
      <c r="K121" s="100"/>
      <c r="L121" s="100"/>
      <c r="M121" s="100"/>
      <c r="N121" s="100"/>
      <c r="O121" s="99"/>
      <c r="P121" s="100"/>
      <c r="Q121" s="100"/>
      <c r="R121" s="100"/>
      <c r="S121" s="100"/>
      <c r="T121" s="100"/>
      <c r="U121" s="100"/>
      <c r="W121" s="100"/>
      <c r="X121" s="100"/>
      <c r="Y121" s="100"/>
      <c r="Z121" s="100"/>
      <c r="AA121" s="100"/>
      <c r="AB121" s="100"/>
    </row>
    <row r="122" spans="1:34" x14ac:dyDescent="0.2">
      <c r="A122" s="100"/>
      <c r="B122" s="100"/>
      <c r="D122" s="99"/>
      <c r="F122" s="100"/>
      <c r="G122" s="100"/>
      <c r="H122" s="100"/>
      <c r="I122" s="100"/>
      <c r="J122" s="100"/>
      <c r="K122" s="100"/>
      <c r="L122" s="100"/>
      <c r="M122" s="100"/>
      <c r="N122" s="100"/>
      <c r="O122" s="99"/>
      <c r="P122" s="100"/>
      <c r="Q122" s="100"/>
      <c r="R122" s="100"/>
      <c r="S122" s="100"/>
      <c r="T122" s="100"/>
      <c r="U122" s="100"/>
      <c r="W122" s="100"/>
      <c r="X122" s="100"/>
      <c r="Y122" s="100"/>
      <c r="Z122" s="100"/>
      <c r="AA122" s="100"/>
      <c r="AB122" s="100"/>
    </row>
    <row r="123" spans="1:34" x14ac:dyDescent="0.2">
      <c r="A123" s="100"/>
      <c r="B123" s="100"/>
      <c r="D123" s="99"/>
      <c r="F123" s="100"/>
      <c r="G123" s="100"/>
      <c r="H123" s="100"/>
      <c r="I123" s="100"/>
      <c r="J123" s="100"/>
      <c r="K123" s="100"/>
      <c r="L123" s="100"/>
      <c r="M123" s="100"/>
      <c r="N123" s="100"/>
      <c r="O123" s="99"/>
      <c r="P123" s="100"/>
      <c r="Q123" s="100"/>
      <c r="R123" s="100"/>
      <c r="S123" s="100"/>
      <c r="T123" s="100"/>
      <c r="U123" s="100"/>
      <c r="W123" s="100"/>
      <c r="X123" s="100"/>
      <c r="Y123" s="100"/>
      <c r="Z123" s="100"/>
      <c r="AA123" s="100"/>
      <c r="AB123" s="100"/>
    </row>
    <row r="124" spans="1:34" x14ac:dyDescent="0.2">
      <c r="A124" s="100"/>
      <c r="B124" s="100"/>
      <c r="D124" s="99"/>
      <c r="F124" s="100"/>
      <c r="G124" s="100"/>
      <c r="H124" s="100"/>
      <c r="I124" s="100"/>
      <c r="J124" s="100"/>
      <c r="K124" s="100"/>
      <c r="L124" s="100"/>
      <c r="M124" s="100"/>
      <c r="N124" s="100"/>
      <c r="O124" s="99"/>
      <c r="P124" s="100"/>
      <c r="Q124" s="100"/>
      <c r="R124" s="100"/>
      <c r="S124" s="100"/>
      <c r="T124" s="100"/>
      <c r="U124" s="100"/>
      <c r="W124" s="100"/>
      <c r="X124" s="100"/>
      <c r="Y124" s="100"/>
      <c r="Z124" s="100"/>
      <c r="AA124" s="100"/>
      <c r="AB124" s="100"/>
    </row>
    <row r="125" spans="1:34" x14ac:dyDescent="0.2">
      <c r="A125" s="100"/>
      <c r="B125" s="100"/>
      <c r="D125" s="99"/>
      <c r="F125" s="100"/>
      <c r="G125" s="100"/>
      <c r="H125" s="100"/>
      <c r="I125" s="100"/>
      <c r="J125" s="100"/>
      <c r="K125" s="100"/>
      <c r="L125" s="100"/>
      <c r="M125" s="100"/>
      <c r="N125" s="100"/>
      <c r="O125" s="99"/>
      <c r="P125" s="100"/>
      <c r="Q125" s="100"/>
      <c r="R125" s="100"/>
      <c r="S125" s="100"/>
      <c r="T125" s="100"/>
      <c r="U125" s="100"/>
      <c r="W125" s="100"/>
      <c r="X125" s="100"/>
      <c r="Y125" s="100"/>
      <c r="Z125" s="100"/>
      <c r="AA125" s="100"/>
      <c r="AB125" s="100"/>
    </row>
    <row r="126" spans="1:34" x14ac:dyDescent="0.2">
      <c r="A126" s="100"/>
      <c r="B126" s="100"/>
      <c r="D126" s="99"/>
      <c r="F126" s="100"/>
      <c r="G126" s="100"/>
      <c r="H126" s="100"/>
      <c r="I126" s="100"/>
      <c r="J126" s="100"/>
      <c r="K126" s="100"/>
      <c r="L126" s="100"/>
      <c r="M126" s="100"/>
      <c r="N126" s="100"/>
      <c r="O126" s="99"/>
      <c r="P126" s="100"/>
      <c r="Q126" s="100"/>
      <c r="R126" s="100"/>
      <c r="S126" s="100"/>
      <c r="T126" s="100"/>
      <c r="U126" s="100"/>
      <c r="W126" s="100"/>
      <c r="X126" s="100"/>
      <c r="Y126" s="100"/>
      <c r="Z126" s="100"/>
      <c r="AA126" s="100"/>
      <c r="AB126" s="100"/>
    </row>
    <row r="127" spans="1:34" x14ac:dyDescent="0.2">
      <c r="A127" s="100"/>
      <c r="B127" s="100"/>
      <c r="D127" s="99"/>
      <c r="F127" s="100"/>
      <c r="G127" s="100"/>
      <c r="H127" s="100"/>
      <c r="I127" s="100"/>
      <c r="J127" s="100"/>
      <c r="K127" s="100"/>
      <c r="L127" s="100"/>
      <c r="M127" s="100"/>
      <c r="N127" s="100"/>
      <c r="O127" s="99"/>
      <c r="P127" s="100"/>
      <c r="Q127" s="100"/>
      <c r="R127" s="100"/>
      <c r="S127" s="100"/>
      <c r="T127" s="100"/>
      <c r="U127" s="100"/>
      <c r="W127" s="100"/>
      <c r="X127" s="100"/>
      <c r="Y127" s="100"/>
      <c r="Z127" s="100"/>
      <c r="AA127" s="100"/>
      <c r="AB127" s="100"/>
    </row>
    <row r="128" spans="1:34" x14ac:dyDescent="0.2">
      <c r="A128" s="100"/>
      <c r="B128" s="100"/>
      <c r="D128" s="99"/>
      <c r="F128" s="100"/>
      <c r="G128" s="100"/>
      <c r="H128" s="100"/>
      <c r="I128" s="100"/>
      <c r="J128" s="100"/>
      <c r="K128" s="100"/>
      <c r="L128" s="100"/>
      <c r="M128" s="100"/>
      <c r="N128" s="100"/>
      <c r="O128" s="99"/>
      <c r="P128" s="100"/>
      <c r="Q128" s="100"/>
      <c r="R128" s="100"/>
      <c r="S128" s="100"/>
      <c r="T128" s="100"/>
      <c r="U128" s="100"/>
      <c r="W128" s="100"/>
      <c r="X128" s="100"/>
      <c r="Y128" s="100"/>
      <c r="Z128" s="100"/>
      <c r="AA128" s="100"/>
      <c r="AB128" s="100"/>
    </row>
    <row r="129" spans="1:28" x14ac:dyDescent="0.2">
      <c r="A129" s="100"/>
      <c r="B129" s="100"/>
      <c r="D129" s="99"/>
      <c r="F129" s="100"/>
      <c r="G129" s="100"/>
      <c r="H129" s="100"/>
      <c r="I129" s="100"/>
      <c r="J129" s="100"/>
      <c r="K129" s="100"/>
      <c r="L129" s="100"/>
      <c r="M129" s="100"/>
      <c r="N129" s="100"/>
      <c r="O129" s="99"/>
      <c r="P129" s="100"/>
      <c r="Q129" s="100"/>
      <c r="R129" s="100"/>
      <c r="S129" s="100"/>
      <c r="T129" s="100"/>
      <c r="U129" s="100"/>
      <c r="W129" s="100"/>
      <c r="X129" s="100"/>
      <c r="Y129" s="100"/>
      <c r="Z129" s="100"/>
      <c r="AA129" s="100"/>
      <c r="AB129" s="100"/>
    </row>
    <row r="130" spans="1:28" x14ac:dyDescent="0.2">
      <c r="A130" s="100"/>
      <c r="B130" s="100"/>
      <c r="D130" s="99"/>
      <c r="F130" s="100"/>
      <c r="G130" s="100"/>
      <c r="H130" s="100"/>
      <c r="I130" s="100"/>
      <c r="J130" s="100"/>
      <c r="K130" s="100"/>
      <c r="L130" s="100"/>
      <c r="M130" s="100"/>
      <c r="N130" s="100"/>
      <c r="O130" s="99"/>
      <c r="P130" s="100"/>
      <c r="Q130" s="100"/>
      <c r="R130" s="100"/>
      <c r="S130" s="100"/>
      <c r="T130" s="100"/>
      <c r="U130" s="100"/>
      <c r="W130" s="100"/>
      <c r="X130" s="100"/>
      <c r="Y130" s="100"/>
      <c r="Z130" s="100"/>
      <c r="AA130" s="100"/>
      <c r="AB130" s="100"/>
    </row>
    <row r="131" spans="1:28" x14ac:dyDescent="0.2">
      <c r="A131" s="100"/>
      <c r="B131" s="100"/>
      <c r="D131" s="99"/>
      <c r="F131" s="100"/>
      <c r="G131" s="100"/>
      <c r="M131" s="100"/>
      <c r="N131" s="100"/>
      <c r="O131" s="99"/>
      <c r="P131" s="100"/>
      <c r="Q131" s="100"/>
      <c r="R131" s="100"/>
      <c r="S131" s="100"/>
      <c r="T131" s="100"/>
      <c r="U131" s="100"/>
      <c r="W131" s="100"/>
      <c r="X131" s="100"/>
      <c r="Y131" s="100"/>
      <c r="Z131" s="100"/>
      <c r="AA131" s="100"/>
      <c r="AB131" s="100"/>
    </row>
    <row r="132" spans="1:28" x14ac:dyDescent="0.2">
      <c r="A132" s="100"/>
    </row>
    <row r="133" spans="1:28" x14ac:dyDescent="0.2">
      <c r="A133" s="100"/>
    </row>
  </sheetData>
  <mergeCells count="73">
    <mergeCell ref="B65:N65"/>
    <mergeCell ref="S65:W65"/>
    <mergeCell ref="S66:W66"/>
    <mergeCell ref="Q19:AB19"/>
    <mergeCell ref="A13:D13"/>
    <mergeCell ref="O13:S13"/>
    <mergeCell ref="B60:Q60"/>
    <mergeCell ref="S60:X60"/>
    <mergeCell ref="Q33:AB33"/>
    <mergeCell ref="A58:AB58"/>
    <mergeCell ref="Q35:AB35"/>
    <mergeCell ref="Q36:AB36"/>
    <mergeCell ref="Q37:AB37"/>
    <mergeCell ref="Q38:AB38"/>
    <mergeCell ref="Q40:AB40"/>
    <mergeCell ref="Q41:AB41"/>
    <mergeCell ref="A1:AB2"/>
    <mergeCell ref="A3:AB3"/>
    <mergeCell ref="A4:AB4"/>
    <mergeCell ref="A5:B5"/>
    <mergeCell ref="N5:Q5"/>
    <mergeCell ref="R5:T5"/>
    <mergeCell ref="U5:W5"/>
    <mergeCell ref="A7:F7"/>
    <mergeCell ref="O7:AB7"/>
    <mergeCell ref="Q20:AB20"/>
    <mergeCell ref="A8:D9"/>
    <mergeCell ref="F8:F9"/>
    <mergeCell ref="O8:S8"/>
    <mergeCell ref="O9:S10"/>
    <mergeCell ref="A10:D11"/>
    <mergeCell ref="F10:F11"/>
    <mergeCell ref="O11:S11"/>
    <mergeCell ref="A16:AB16"/>
    <mergeCell ref="A18:B18"/>
    <mergeCell ref="D18:F18"/>
    <mergeCell ref="O18:AB18"/>
    <mergeCell ref="W8:AB10"/>
    <mergeCell ref="A12:D12"/>
    <mergeCell ref="Q43:AB43"/>
    <mergeCell ref="Q44:AB44"/>
    <mergeCell ref="Q45:AB45"/>
    <mergeCell ref="Q51:X56"/>
    <mergeCell ref="Q50:AB50"/>
    <mergeCell ref="Q49:AB49"/>
    <mergeCell ref="B63:N63"/>
    <mergeCell ref="O63:Q63"/>
    <mergeCell ref="S63:W63"/>
    <mergeCell ref="B64:N64"/>
    <mergeCell ref="O64:Q64"/>
    <mergeCell ref="S64:W64"/>
    <mergeCell ref="B61:N61"/>
    <mergeCell ref="O61:Q61"/>
    <mergeCell ref="S61:W61"/>
    <mergeCell ref="B62:N62"/>
    <mergeCell ref="O62:Q62"/>
    <mergeCell ref="S62:W62"/>
    <mergeCell ref="AD3:AH5"/>
    <mergeCell ref="O12:S12"/>
    <mergeCell ref="Q47:AB47"/>
    <mergeCell ref="Q48:AB48"/>
    <mergeCell ref="Q34:AB34"/>
    <mergeCell ref="Q21:AB21"/>
    <mergeCell ref="Q22:AB22"/>
    <mergeCell ref="Q23:AB23"/>
    <mergeCell ref="Q24:AB24"/>
    <mergeCell ref="Q26:AB26"/>
    <mergeCell ref="Q27:AB27"/>
    <mergeCell ref="Q28:AB28"/>
    <mergeCell ref="Q29:AB29"/>
    <mergeCell ref="Q30:AB30"/>
    <mergeCell ref="Q31:AB31"/>
    <mergeCell ref="Q42:AB42"/>
  </mergeCells>
  <conditionalFormatting sqref="N5:Q5">
    <cfRule type="expression" dxfId="20" priority="13" stopIfTrue="1">
      <formula>AND($F$5="jusqu'au :")</formula>
    </cfRule>
  </conditionalFormatting>
  <conditionalFormatting sqref="F48:F50 F41:F45 D41:D45 F27:F31 D27:D31 F34:F38 D34:D38 D48:D50">
    <cfRule type="cellIs" dxfId="19" priority="5" operator="notEqual">
      <formula>0.5</formula>
    </cfRule>
  </conditionalFormatting>
  <conditionalFormatting sqref="X66">
    <cfRule type="expression" dxfId="18" priority="4" stopIfTrue="1">
      <formula>AND($S$66="Heures IRP de délégation")</formula>
    </cfRule>
  </conditionalFormatting>
  <conditionalFormatting sqref="F20:F24 D20:D24">
    <cfRule type="cellIs" dxfId="17" priority="1" operator="notEqual">
      <formula>0.5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4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'EVP SOURCE'!$J$3:$J$4</xm:f>
          </x14:formula1>
          <xm:sqref>D5</xm:sqref>
        </x14:dataValidation>
        <x14:dataValidation type="list" allowBlank="1" showInputMessage="1" showErrorMessage="1">
          <x14:formula1>
            <xm:f>'EVP SOURCE'!$J$6:$J$7</xm:f>
          </x14:formula1>
          <xm:sqref>U5:W5</xm:sqref>
        </x14:dataValidation>
        <x14:dataValidation type="list" allowBlank="1" showInputMessage="1" showErrorMessage="1">
          <x14:formula1>
            <xm:f>'EVP SOURCE'!$J$9:$J$10</xm:f>
          </x14:formula1>
          <xm:sqref>Y5 AA5</xm:sqref>
        </x14:dataValidation>
        <x14:dataValidation type="list" showInputMessage="1" showErrorMessage="1">
          <x14:formula1>
            <xm:f>'EVP SOURCE'!$B$15:$B$18</xm:f>
          </x14:formula1>
          <xm:sqref>F48:F50 F41:F45 D27:D31 F27:F31 F34:F38 F20:F24 D41:D45 D34:D38 D20:D24 D48:D50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148"/>
  <sheetViews>
    <sheetView zoomScale="90" zoomScaleNormal="90" workbookViewId="0">
      <selection sqref="A1:XFD1048576"/>
    </sheetView>
  </sheetViews>
  <sheetFormatPr baseColWidth="10" defaultColWidth="11.42578125" defaultRowHeight="14.25" x14ac:dyDescent="0.2"/>
  <cols>
    <col min="1" max="1" width="16.140625" style="139" bestFit="1" customWidth="1"/>
    <col min="2" max="2" width="10.85546875" style="139" customWidth="1"/>
    <col min="3" max="3" width="1.42578125" style="100" customWidth="1"/>
    <col min="4" max="4" width="17.7109375" style="184" customWidth="1"/>
    <col min="5" max="5" width="1.140625" style="168" customWidth="1"/>
    <col min="6" max="6" width="17.7109375" style="139" customWidth="1"/>
    <col min="7" max="7" width="1.140625" style="139" customWidth="1"/>
    <col min="8" max="13" width="5.7109375" style="139" hidden="1" customWidth="1"/>
    <col min="14" max="14" width="1.140625" style="139" customWidth="1"/>
    <col min="15" max="15" width="11" style="184" customWidth="1"/>
    <col min="16" max="16" width="1.140625" style="139" customWidth="1"/>
    <col min="17" max="18" width="5.7109375" style="139" customWidth="1"/>
    <col min="19" max="19" width="9.7109375" style="139" customWidth="1"/>
    <col min="20" max="20" width="9.42578125" style="139" customWidth="1"/>
    <col min="21" max="21" width="10.140625" style="139" bestFit="1" customWidth="1"/>
    <col min="22" max="22" width="1.42578125" style="100" customWidth="1"/>
    <col min="23" max="23" width="9" style="139" bestFit="1" customWidth="1"/>
    <col min="24" max="27" width="10.7109375" style="139" customWidth="1"/>
    <col min="28" max="28" width="2" style="139" customWidth="1"/>
    <col min="29" max="29" width="1.140625" style="139" customWidth="1"/>
    <col min="30" max="32" width="11.42578125" style="139"/>
    <col min="33" max="33" width="13.5703125" style="139" customWidth="1"/>
    <col min="34" max="16384" width="11.42578125" style="139"/>
  </cols>
  <sheetData>
    <row r="1" spans="1:39" ht="15" customHeight="1" x14ac:dyDescent="0.2">
      <c r="A1" s="354" t="s">
        <v>31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</row>
    <row r="2" spans="1:39" ht="15" customHeight="1" thickBo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 ht="21.75" customHeight="1" x14ac:dyDescent="0.2">
      <c r="A3" s="355" t="str">
        <f>+'Période 1 - Paie Janvier'!A3:V3</f>
        <v>NOM + prénom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7"/>
      <c r="AC3" s="100"/>
      <c r="AD3" s="402"/>
      <c r="AE3" s="403"/>
      <c r="AF3" s="403"/>
      <c r="AG3" s="403"/>
      <c r="AH3" s="403"/>
      <c r="AI3" s="100"/>
      <c r="AJ3" s="100"/>
      <c r="AK3" s="100"/>
      <c r="AL3" s="100"/>
      <c r="AM3" s="100"/>
    </row>
    <row r="4" spans="1:39" ht="22.5" customHeight="1" thickBot="1" x14ac:dyDescent="0.25">
      <c r="A4" s="358" t="str">
        <f>+'Période 1 - Paie Janvier'!A4:V4</f>
        <v>STRUCTURE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60"/>
      <c r="AC4" s="100"/>
      <c r="AD4" s="403"/>
      <c r="AE4" s="403"/>
      <c r="AF4" s="403"/>
      <c r="AG4" s="403"/>
      <c r="AH4" s="403"/>
      <c r="AI4" s="100"/>
      <c r="AJ4" s="100"/>
      <c r="AK4" s="100"/>
      <c r="AL4" s="100"/>
      <c r="AM4" s="100"/>
    </row>
    <row r="5" spans="1:39" ht="37.5" customHeight="1" thickBot="1" x14ac:dyDescent="0.25">
      <c r="A5" s="361" t="s">
        <v>21</v>
      </c>
      <c r="B5" s="362"/>
      <c r="C5" s="140"/>
      <c r="D5" s="138" t="str">
        <f>'Période 2 - Paie Février'!D5</f>
        <v>CDI</v>
      </c>
      <c r="E5" s="140"/>
      <c r="F5" s="140" t="str">
        <f>'Période 2 - Paie Février'!F5</f>
        <v xml:space="preserve"> </v>
      </c>
      <c r="G5" s="140"/>
      <c r="H5" s="140"/>
      <c r="I5" s="140"/>
      <c r="J5" s="140"/>
      <c r="K5" s="140"/>
      <c r="L5" s="140"/>
      <c r="M5" s="140"/>
      <c r="N5" s="363"/>
      <c r="O5" s="363"/>
      <c r="P5" s="363"/>
      <c r="Q5" s="363"/>
      <c r="R5" s="362" t="s">
        <v>26</v>
      </c>
      <c r="S5" s="362"/>
      <c r="T5" s="362"/>
      <c r="U5" s="364" t="str">
        <f>'Période 2 - Paie Février'!U5:W5</f>
        <v>Temps_plein</v>
      </c>
      <c r="V5" s="364"/>
      <c r="W5" s="364"/>
      <c r="X5" s="141" t="s">
        <v>24</v>
      </c>
      <c r="Y5" s="138" t="str">
        <f>'Période 2 - Paie Février'!Y5</f>
        <v>Non</v>
      </c>
      <c r="Z5" s="141" t="s">
        <v>25</v>
      </c>
      <c r="AA5" s="101" t="str">
        <f>'Période 2 - Paie Février'!AA5</f>
        <v>Non</v>
      </c>
      <c r="AB5" s="142"/>
      <c r="AC5" s="100"/>
      <c r="AD5" s="403"/>
      <c r="AE5" s="403"/>
      <c r="AF5" s="403"/>
      <c r="AG5" s="403"/>
      <c r="AH5" s="403"/>
      <c r="AI5" s="100"/>
      <c r="AJ5" s="100"/>
      <c r="AK5" s="100"/>
      <c r="AL5" s="100"/>
      <c r="AM5" s="100"/>
    </row>
    <row r="6" spans="1:39" s="100" customFormat="1" ht="8.25" customHeight="1" thickBot="1" x14ac:dyDescent="0.25">
      <c r="A6" s="143"/>
      <c r="B6" s="143"/>
      <c r="C6" s="143"/>
      <c r="D6" s="144"/>
      <c r="E6" s="145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D6" s="185"/>
      <c r="AE6" s="185"/>
      <c r="AF6" s="185"/>
      <c r="AG6" s="185"/>
    </row>
    <row r="7" spans="1:39" ht="15" thickBot="1" x14ac:dyDescent="0.25">
      <c r="A7" s="349" t="s">
        <v>12</v>
      </c>
      <c r="B7" s="350"/>
      <c r="C7" s="350"/>
      <c r="D7" s="350"/>
      <c r="E7" s="351"/>
      <c r="F7" s="352"/>
      <c r="G7" s="147"/>
      <c r="H7" s="147"/>
      <c r="I7" s="147"/>
      <c r="J7" s="147"/>
      <c r="K7" s="147"/>
      <c r="L7" s="147"/>
      <c r="M7" s="147"/>
      <c r="N7" s="147"/>
      <c r="O7" s="349" t="s">
        <v>13</v>
      </c>
      <c r="P7" s="350"/>
      <c r="Q7" s="350"/>
      <c r="R7" s="350"/>
      <c r="S7" s="350"/>
      <c r="T7" s="350"/>
      <c r="U7" s="350"/>
      <c r="V7" s="350"/>
      <c r="W7" s="351"/>
      <c r="X7" s="351"/>
      <c r="Y7" s="351"/>
      <c r="Z7" s="351"/>
      <c r="AA7" s="351"/>
      <c r="AB7" s="353"/>
      <c r="AC7" s="100"/>
      <c r="AD7" s="185"/>
      <c r="AE7" s="185"/>
      <c r="AF7" s="185"/>
      <c r="AG7" s="185"/>
      <c r="AH7" s="100"/>
      <c r="AI7" s="100"/>
      <c r="AJ7" s="100"/>
      <c r="AK7" s="100"/>
      <c r="AL7" s="100"/>
      <c r="AM7" s="100"/>
    </row>
    <row r="8" spans="1:39" ht="28.5" customHeight="1" thickBot="1" x14ac:dyDescent="0.25">
      <c r="A8" s="377" t="s">
        <v>17</v>
      </c>
      <c r="B8" s="307"/>
      <c r="C8" s="307"/>
      <c r="D8" s="308"/>
      <c r="E8" s="148"/>
      <c r="F8" s="312">
        <v>218</v>
      </c>
      <c r="G8" s="149"/>
      <c r="H8" s="149"/>
      <c r="I8" s="149"/>
      <c r="J8" s="149"/>
      <c r="K8" s="149"/>
      <c r="L8" s="149"/>
      <c r="M8" s="149"/>
      <c r="N8" s="149"/>
      <c r="O8" s="323" t="str">
        <f>+'Période 2 - Paie Février'!O8:S8</f>
        <v>Nb jours repos FAJ pris
depuis 01.01.2024</v>
      </c>
      <c r="P8" s="324"/>
      <c r="Q8" s="324"/>
      <c r="R8" s="324"/>
      <c r="S8" s="325"/>
      <c r="T8" s="186">
        <f>SUM(K19:L52)+'Période 8 - Paie Août '!T8</f>
        <v>0</v>
      </c>
      <c r="W8" s="326" t="s">
        <v>14</v>
      </c>
      <c r="X8" s="327"/>
      <c r="Y8" s="327"/>
      <c r="Z8" s="327"/>
      <c r="AA8" s="327"/>
      <c r="AB8" s="328"/>
      <c r="AC8" s="100"/>
      <c r="AD8" s="185"/>
      <c r="AE8" s="185"/>
      <c r="AF8" s="185"/>
      <c r="AG8" s="185"/>
      <c r="AH8" s="100"/>
      <c r="AI8" s="100"/>
      <c r="AJ8" s="100"/>
      <c r="AK8" s="100"/>
      <c r="AL8" s="100"/>
      <c r="AM8" s="100"/>
    </row>
    <row r="9" spans="1:39" ht="20.100000000000001" customHeight="1" thickBot="1" x14ac:dyDescent="0.25">
      <c r="A9" s="309"/>
      <c r="B9" s="310"/>
      <c r="C9" s="310"/>
      <c r="D9" s="311"/>
      <c r="E9" s="139"/>
      <c r="F9" s="313"/>
      <c r="G9" s="149"/>
      <c r="H9" s="149"/>
      <c r="I9" s="149"/>
      <c r="J9" s="149"/>
      <c r="K9" s="149"/>
      <c r="L9" s="149"/>
      <c r="M9" s="149"/>
      <c r="N9" s="149"/>
      <c r="O9" s="335" t="s">
        <v>18</v>
      </c>
      <c r="P9" s="336"/>
      <c r="Q9" s="336"/>
      <c r="R9" s="336"/>
      <c r="S9" s="336"/>
      <c r="T9" s="151" t="s">
        <v>19</v>
      </c>
      <c r="U9" s="102">
        <v>0</v>
      </c>
      <c r="W9" s="329"/>
      <c r="X9" s="330"/>
      <c r="Y9" s="330"/>
      <c r="Z9" s="330"/>
      <c r="AA9" s="330"/>
      <c r="AB9" s="331"/>
      <c r="AC9" s="100"/>
      <c r="AD9" s="185"/>
      <c r="AE9" s="185"/>
      <c r="AF9" s="185"/>
      <c r="AG9" s="185"/>
      <c r="AH9" s="100"/>
      <c r="AI9" s="100"/>
      <c r="AJ9" s="100"/>
      <c r="AK9" s="100"/>
      <c r="AL9" s="100"/>
      <c r="AM9" s="100"/>
    </row>
    <row r="10" spans="1:39" ht="20.100000000000001" customHeight="1" thickBot="1" x14ac:dyDescent="0.25">
      <c r="A10" s="306" t="str">
        <f>+'Période 8 - Paie Août '!A10:D11</f>
        <v>Nb de jours ouvrés de repos FAJ
à prendre en 2024</v>
      </c>
      <c r="B10" s="307"/>
      <c r="C10" s="307"/>
      <c r="D10" s="308"/>
      <c r="E10" s="152"/>
      <c r="F10" s="312">
        <f>'Période 2 - Paie Février'!F10:F11</f>
        <v>9</v>
      </c>
      <c r="G10" s="149"/>
      <c r="H10" s="149"/>
      <c r="I10" s="149"/>
      <c r="J10" s="149"/>
      <c r="K10" s="149"/>
      <c r="L10" s="149"/>
      <c r="M10" s="149"/>
      <c r="N10" s="149"/>
      <c r="O10" s="337"/>
      <c r="P10" s="338"/>
      <c r="Q10" s="338"/>
      <c r="R10" s="338"/>
      <c r="S10" s="338"/>
      <c r="T10" s="151" t="s">
        <v>20</v>
      </c>
      <c r="U10" s="103">
        <f>'Période 8 - Paie Août '!U9:U10+U9</f>
        <v>0</v>
      </c>
      <c r="W10" s="332"/>
      <c r="X10" s="333"/>
      <c r="Y10" s="333"/>
      <c r="Z10" s="333"/>
      <c r="AA10" s="333"/>
      <c r="AB10" s="334"/>
      <c r="AC10" s="100"/>
      <c r="AD10" s="185"/>
      <c r="AE10" s="185"/>
      <c r="AF10" s="185"/>
      <c r="AG10" s="185"/>
      <c r="AH10" s="100"/>
      <c r="AI10" s="100"/>
      <c r="AJ10" s="100"/>
      <c r="AK10" s="100"/>
      <c r="AL10" s="100"/>
      <c r="AM10" s="100"/>
    </row>
    <row r="11" spans="1:39" ht="27" customHeight="1" thickBot="1" x14ac:dyDescent="0.25">
      <c r="A11" s="394"/>
      <c r="B11" s="395"/>
      <c r="C11" s="395"/>
      <c r="D11" s="396"/>
      <c r="E11" s="152"/>
      <c r="F11" s="391"/>
      <c r="G11" s="149"/>
      <c r="H11" s="149"/>
      <c r="I11" s="149"/>
      <c r="J11" s="149"/>
      <c r="K11" s="149"/>
      <c r="L11" s="149"/>
      <c r="M11" s="149"/>
      <c r="N11" s="149"/>
      <c r="O11" s="368" t="str">
        <f>+'Période 8 - Paie Août '!O11:S11</f>
        <v>Nb jours repos restant à prendre
avant le 31.12.2024</v>
      </c>
      <c r="P11" s="369"/>
      <c r="Q11" s="369"/>
      <c r="R11" s="369"/>
      <c r="S11" s="370"/>
      <c r="T11" s="187">
        <f>F10-T8-U9</f>
        <v>9</v>
      </c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00"/>
      <c r="AI11" s="100"/>
      <c r="AJ11" s="100"/>
      <c r="AK11" s="100"/>
      <c r="AL11" s="100"/>
      <c r="AM11" s="100"/>
    </row>
    <row r="12" spans="1:39" ht="21.75" customHeight="1" thickBot="1" x14ac:dyDescent="0.25">
      <c r="A12" s="365" t="s">
        <v>156</v>
      </c>
      <c r="B12" s="366"/>
      <c r="C12" s="366"/>
      <c r="D12" s="367"/>
      <c r="E12" s="152"/>
      <c r="F12" s="188">
        <f>+D54+F54</f>
        <v>21</v>
      </c>
      <c r="G12" s="154"/>
      <c r="H12" s="154"/>
      <c r="I12" s="154"/>
      <c r="J12" s="154"/>
      <c r="K12" s="154"/>
      <c r="L12" s="154"/>
      <c r="M12" s="154"/>
      <c r="N12" s="154"/>
      <c r="O12" s="368" t="str">
        <f>+'Période 8 - Paie Août '!O12:S12</f>
        <v>JOURS TRAVAILLES 2024</v>
      </c>
      <c r="P12" s="369"/>
      <c r="Q12" s="369"/>
      <c r="R12" s="369"/>
      <c r="S12" s="370"/>
      <c r="T12" s="188">
        <f>+F12+'Période 8 - Paie Août '!T12</f>
        <v>168</v>
      </c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00"/>
      <c r="AI12" s="100"/>
      <c r="AJ12" s="100"/>
      <c r="AK12" s="100"/>
      <c r="AL12" s="100"/>
      <c r="AM12" s="100"/>
    </row>
    <row r="13" spans="1:39" ht="23.25" customHeight="1" thickBot="1" x14ac:dyDescent="0.25">
      <c r="A13" s="365" t="s">
        <v>159</v>
      </c>
      <c r="B13" s="366"/>
      <c r="C13" s="366"/>
      <c r="D13" s="367"/>
      <c r="E13" s="152"/>
      <c r="F13" s="189">
        <f>+J54</f>
        <v>21</v>
      </c>
      <c r="G13" s="154"/>
      <c r="H13" s="154"/>
      <c r="I13" s="154"/>
      <c r="J13" s="154"/>
      <c r="K13" s="154"/>
      <c r="L13" s="154"/>
      <c r="M13" s="154"/>
      <c r="N13" s="154"/>
      <c r="O13" s="368" t="str">
        <f>+'Période 8 - Paie Août '!O13:S13</f>
        <v>Cumul transport 2024</v>
      </c>
      <c r="P13" s="369"/>
      <c r="Q13" s="369"/>
      <c r="R13" s="369"/>
      <c r="S13" s="370"/>
      <c r="T13" s="189">
        <f>+F13+'Période 8 - Paie Août '!T13</f>
        <v>168</v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00"/>
      <c r="AI13" s="100"/>
      <c r="AJ13" s="100"/>
      <c r="AK13" s="100"/>
      <c r="AL13" s="100"/>
      <c r="AM13" s="100"/>
    </row>
    <row r="14" spans="1:39" ht="12.75" customHeight="1" x14ac:dyDescent="0.2">
      <c r="A14" s="100"/>
      <c r="B14" s="100"/>
      <c r="D14" s="100"/>
      <c r="E14" s="154"/>
      <c r="F14" s="100"/>
      <c r="G14" s="154"/>
      <c r="H14" s="155"/>
      <c r="I14" s="155"/>
      <c r="J14" s="155"/>
      <c r="K14" s="155"/>
      <c r="L14" s="155"/>
      <c r="M14" s="154"/>
      <c r="N14" s="154"/>
      <c r="O14" s="99"/>
      <c r="P14" s="100"/>
      <c r="Q14" s="100"/>
      <c r="R14" s="100"/>
      <c r="S14" s="100"/>
      <c r="T14" s="100"/>
      <c r="U14" s="100"/>
      <c r="W14" s="100"/>
      <c r="X14" s="100"/>
      <c r="Y14" s="100"/>
      <c r="Z14" s="100"/>
      <c r="AA14" s="100"/>
      <c r="AB14" s="100"/>
      <c r="AC14" s="100"/>
      <c r="AD14" s="185"/>
      <c r="AE14" s="185"/>
      <c r="AF14" s="185"/>
      <c r="AG14" s="185"/>
      <c r="AH14" s="100"/>
      <c r="AI14" s="100"/>
      <c r="AJ14" s="100"/>
      <c r="AK14" s="100"/>
      <c r="AL14" s="100"/>
      <c r="AM14" s="100"/>
    </row>
    <row r="15" spans="1:39" s="100" customFormat="1" ht="6.75" customHeight="1" thickBot="1" x14ac:dyDescent="0.25">
      <c r="A15" s="191"/>
      <c r="B15" s="192"/>
      <c r="C15" s="192"/>
      <c r="D15" s="193"/>
      <c r="E15" s="193"/>
      <c r="F15" s="194"/>
      <c r="G15" s="155"/>
      <c r="H15" s="155"/>
      <c r="I15" s="155"/>
      <c r="J15" s="155"/>
      <c r="K15" s="155"/>
      <c r="L15" s="155"/>
      <c r="M15" s="155"/>
      <c r="N15" s="155"/>
      <c r="O15" s="99"/>
      <c r="AD15" s="185"/>
      <c r="AE15" s="185"/>
      <c r="AF15" s="185"/>
      <c r="AG15" s="185"/>
    </row>
    <row r="16" spans="1:39" ht="43.5" customHeight="1" thickBot="1" x14ac:dyDescent="0.25">
      <c r="A16" s="385" t="s">
        <v>183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/>
      <c r="AC16" s="100"/>
      <c r="AD16" s="185"/>
      <c r="AE16" s="185"/>
      <c r="AF16" s="185"/>
      <c r="AG16" s="185"/>
      <c r="AH16" s="100"/>
      <c r="AI16" s="100"/>
      <c r="AJ16" s="100"/>
      <c r="AK16" s="100"/>
      <c r="AL16" s="100"/>
      <c r="AM16" s="100"/>
    </row>
    <row r="17" spans="1:39" s="100" customFormat="1" ht="7.5" customHeight="1" thickBot="1" x14ac:dyDescent="0.25">
      <c r="C17" s="156"/>
      <c r="D17" s="157"/>
      <c r="E17" s="158"/>
      <c r="F17" s="159"/>
      <c r="G17" s="159"/>
      <c r="H17" s="154" t="s">
        <v>162</v>
      </c>
      <c r="I17" s="154" t="s">
        <v>162</v>
      </c>
      <c r="J17" s="154"/>
      <c r="K17" s="154" t="s">
        <v>36</v>
      </c>
      <c r="L17" s="154" t="s">
        <v>36</v>
      </c>
      <c r="M17" s="159"/>
      <c r="N17" s="159"/>
      <c r="O17" s="99"/>
      <c r="AD17" s="185"/>
      <c r="AE17" s="185"/>
      <c r="AF17" s="185"/>
      <c r="AG17" s="185"/>
    </row>
    <row r="18" spans="1:39" ht="26.25" customHeight="1" thickBot="1" x14ac:dyDescent="0.25">
      <c r="A18" s="343" t="s">
        <v>6</v>
      </c>
      <c r="B18" s="344"/>
      <c r="D18" s="343" t="s">
        <v>11</v>
      </c>
      <c r="E18" s="345"/>
      <c r="F18" s="344"/>
      <c r="G18" s="154"/>
      <c r="H18" s="154"/>
      <c r="I18" s="154"/>
      <c r="J18" s="154"/>
      <c r="K18" s="154"/>
      <c r="L18" s="154"/>
      <c r="M18" s="154"/>
      <c r="N18" s="154"/>
      <c r="O18" s="346" t="s">
        <v>8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8"/>
      <c r="AC18" s="100"/>
      <c r="AD18" s="185"/>
      <c r="AE18" s="185"/>
      <c r="AF18" s="185"/>
      <c r="AG18" s="185"/>
      <c r="AH18" s="100"/>
      <c r="AI18" s="100"/>
      <c r="AJ18" s="100"/>
      <c r="AK18" s="100"/>
      <c r="AL18" s="100"/>
      <c r="AM18" s="100"/>
    </row>
    <row r="19" spans="1:39" s="154" customFormat="1" ht="26.25" customHeight="1" thickBot="1" x14ac:dyDescent="0.25">
      <c r="A19" s="160"/>
      <c r="B19" s="160"/>
      <c r="D19" s="96" t="s">
        <v>7</v>
      </c>
      <c r="E19" s="98"/>
      <c r="F19" s="96" t="s">
        <v>5</v>
      </c>
      <c r="H19" s="154">
        <f>IF(D19=0.5,0.5,0)</f>
        <v>0</v>
      </c>
      <c r="I19" s="154">
        <f>IF(F19=0.5,0.5,0)</f>
        <v>0</v>
      </c>
      <c r="J19" s="154">
        <f>IF(I19+H19&gt;0,1,0)</f>
        <v>0</v>
      </c>
      <c r="K19" s="154">
        <f>IF(D19="FAJ",0.5,0)</f>
        <v>0</v>
      </c>
      <c r="L19" s="154">
        <f>IF(F19="FAJ",0.5,0)</f>
        <v>0</v>
      </c>
      <c r="O19" s="97" t="s">
        <v>15</v>
      </c>
      <c r="P19" s="98"/>
      <c r="Q19" s="300" t="s">
        <v>16</v>
      </c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2"/>
      <c r="AD19" s="185"/>
      <c r="AE19" s="185"/>
      <c r="AF19" s="185"/>
      <c r="AG19" s="185"/>
    </row>
    <row r="20" spans="1:39" s="222" customFormat="1" ht="15" customHeight="1" x14ac:dyDescent="0.2">
      <c r="A20" s="220"/>
      <c r="B20" s="221"/>
      <c r="D20" s="130"/>
      <c r="E20" s="123"/>
      <c r="F20" s="132"/>
      <c r="G20" s="223"/>
      <c r="H20" s="223"/>
      <c r="I20" s="223"/>
      <c r="J20" s="223"/>
      <c r="K20" s="223"/>
      <c r="L20" s="223"/>
      <c r="M20" s="223"/>
      <c r="O20" s="125"/>
      <c r="P20" s="123"/>
      <c r="Q20" s="456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8"/>
      <c r="AD20" s="224"/>
      <c r="AE20" s="224"/>
      <c r="AF20" s="224"/>
      <c r="AG20" s="224"/>
    </row>
    <row r="21" spans="1:39" s="222" customFormat="1" ht="15" customHeight="1" x14ac:dyDescent="0.2">
      <c r="A21" s="225"/>
      <c r="B21" s="226"/>
      <c r="C21" s="227"/>
      <c r="D21" s="131"/>
      <c r="E21" s="123"/>
      <c r="F21" s="131"/>
      <c r="G21" s="223"/>
      <c r="H21" s="223"/>
      <c r="I21" s="223"/>
      <c r="J21" s="223"/>
      <c r="K21" s="223"/>
      <c r="L21" s="223"/>
      <c r="M21" s="223"/>
      <c r="O21" s="124"/>
      <c r="P21" s="123"/>
      <c r="Q21" s="450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2"/>
      <c r="AD21" s="224"/>
      <c r="AE21" s="224"/>
      <c r="AF21" s="224"/>
      <c r="AG21" s="224"/>
    </row>
    <row r="22" spans="1:39" s="222" customFormat="1" ht="15" customHeight="1" x14ac:dyDescent="0.2">
      <c r="A22" s="225"/>
      <c r="B22" s="226"/>
      <c r="D22" s="128"/>
      <c r="E22" s="123"/>
      <c r="F22" s="131"/>
      <c r="G22" s="223"/>
      <c r="H22" s="223"/>
      <c r="I22" s="223"/>
      <c r="J22" s="223"/>
      <c r="K22" s="223"/>
      <c r="L22" s="223"/>
      <c r="M22" s="223"/>
      <c r="O22" s="124"/>
      <c r="P22" s="123"/>
      <c r="Q22" s="450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2"/>
      <c r="AD22" s="224"/>
      <c r="AE22" s="224"/>
      <c r="AF22" s="224"/>
      <c r="AG22" s="224"/>
    </row>
    <row r="23" spans="1:39" ht="15" customHeight="1" x14ac:dyDescent="0.2">
      <c r="A23" s="163" t="s">
        <v>3</v>
      </c>
      <c r="B23" s="164">
        <v>45139</v>
      </c>
      <c r="D23" s="86">
        <v>0.5</v>
      </c>
      <c r="E23" s="6"/>
      <c r="F23" s="86">
        <v>0.5</v>
      </c>
      <c r="G23" s="154"/>
      <c r="H23" s="154">
        <f t="shared" ref="H23:H51" si="0">IF(D23=0.5,0.5,0)</f>
        <v>0.5</v>
      </c>
      <c r="I23" s="154">
        <f t="shared" ref="I23:I51" si="1">IF(F23=0.5,0.5,0)</f>
        <v>0.5</v>
      </c>
      <c r="J23" s="154">
        <f t="shared" ref="J23:J51" si="2">IF(I23+H23&gt;0,1,0)</f>
        <v>1</v>
      </c>
      <c r="K23" s="154">
        <f t="shared" ref="K23:K51" si="3">IF(D23="FAJ",0.5,0)</f>
        <v>0</v>
      </c>
      <c r="L23" s="154">
        <f t="shared" ref="L23:L51" si="4">IF(F23="FAJ",0.5,0)</f>
        <v>0</v>
      </c>
      <c r="M23" s="154"/>
      <c r="O23" s="8"/>
      <c r="P23" s="6"/>
      <c r="Q23" s="284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6"/>
      <c r="AC23" s="100"/>
      <c r="AD23" s="185"/>
      <c r="AE23" s="185"/>
      <c r="AF23" s="185"/>
      <c r="AG23" s="185"/>
      <c r="AH23" s="100"/>
      <c r="AI23" s="100"/>
      <c r="AJ23" s="100"/>
      <c r="AK23" s="100"/>
      <c r="AL23" s="100"/>
      <c r="AM23" s="100"/>
    </row>
    <row r="24" spans="1:39" ht="15" customHeight="1" thickBot="1" x14ac:dyDescent="0.25">
      <c r="A24" s="165" t="s">
        <v>4</v>
      </c>
      <c r="B24" s="166">
        <f>B23+1</f>
        <v>45140</v>
      </c>
      <c r="D24" s="86">
        <v>0.5</v>
      </c>
      <c r="E24" s="6"/>
      <c r="F24" s="86">
        <v>0.5</v>
      </c>
      <c r="G24" s="154"/>
      <c r="H24" s="154">
        <f t="shared" si="0"/>
        <v>0.5</v>
      </c>
      <c r="I24" s="154">
        <f t="shared" si="1"/>
        <v>0.5</v>
      </c>
      <c r="J24" s="154">
        <f t="shared" si="2"/>
        <v>1</v>
      </c>
      <c r="K24" s="154">
        <f t="shared" si="3"/>
        <v>0</v>
      </c>
      <c r="L24" s="154">
        <f t="shared" si="4"/>
        <v>0</v>
      </c>
      <c r="M24" s="154"/>
      <c r="O24" s="9"/>
      <c r="P24" s="6"/>
      <c r="Q24" s="287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9"/>
      <c r="AC24" s="100"/>
      <c r="AD24" s="185"/>
      <c r="AE24" s="185"/>
      <c r="AF24" s="185"/>
      <c r="AG24" s="185"/>
      <c r="AH24" s="100"/>
      <c r="AI24" s="100"/>
      <c r="AJ24" s="100"/>
      <c r="AK24" s="100"/>
      <c r="AL24" s="100"/>
      <c r="AM24" s="100"/>
    </row>
    <row r="25" spans="1:39" s="100" customFormat="1" ht="15" thickBot="1" x14ac:dyDescent="0.25">
      <c r="A25" s="197" t="s">
        <v>169</v>
      </c>
      <c r="B25" s="198">
        <f>B24+1</f>
        <v>45141</v>
      </c>
      <c r="C25" s="199"/>
      <c r="D25" s="113"/>
      <c r="E25" s="113"/>
      <c r="F25" s="114"/>
      <c r="G25" s="154"/>
      <c r="H25" s="154">
        <f t="shared" si="0"/>
        <v>0</v>
      </c>
      <c r="I25" s="154">
        <f t="shared" si="1"/>
        <v>0</v>
      </c>
      <c r="J25" s="154">
        <f t="shared" si="2"/>
        <v>0</v>
      </c>
      <c r="K25" s="154">
        <f t="shared" si="3"/>
        <v>0</v>
      </c>
      <c r="L25" s="154">
        <f t="shared" si="4"/>
        <v>0</v>
      </c>
      <c r="M25" s="154"/>
      <c r="O25" s="99"/>
      <c r="AD25" s="185"/>
      <c r="AE25" s="185"/>
      <c r="AF25" s="185"/>
      <c r="AG25" s="185"/>
    </row>
    <row r="26" spans="1:39" s="154" customFormat="1" ht="26.25" customHeight="1" thickBot="1" x14ac:dyDescent="0.25">
      <c r="A26" s="160"/>
      <c r="B26" s="160"/>
      <c r="D26" s="96" t="s">
        <v>7</v>
      </c>
      <c r="E26" s="98"/>
      <c r="F26" s="96" t="s">
        <v>5</v>
      </c>
      <c r="H26" s="154">
        <f t="shared" si="0"/>
        <v>0</v>
      </c>
      <c r="I26" s="154">
        <f t="shared" si="1"/>
        <v>0</v>
      </c>
      <c r="J26" s="154">
        <f t="shared" si="2"/>
        <v>0</v>
      </c>
      <c r="K26" s="154">
        <f t="shared" si="3"/>
        <v>0</v>
      </c>
      <c r="L26" s="154">
        <f t="shared" si="4"/>
        <v>0</v>
      </c>
      <c r="O26" s="97" t="s">
        <v>15</v>
      </c>
      <c r="P26" s="98"/>
      <c r="Q26" s="300" t="s">
        <v>16</v>
      </c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D26" s="185"/>
      <c r="AE26" s="185"/>
      <c r="AF26" s="185"/>
      <c r="AG26" s="185"/>
    </row>
    <row r="27" spans="1:39" ht="15" customHeight="1" x14ac:dyDescent="0.2">
      <c r="A27" s="161" t="s">
        <v>0</v>
      </c>
      <c r="B27" s="162">
        <f>B24+3</f>
        <v>45143</v>
      </c>
      <c r="D27" s="86">
        <v>0.5</v>
      </c>
      <c r="E27" s="6"/>
      <c r="F27" s="86">
        <v>0.5</v>
      </c>
      <c r="G27" s="154"/>
      <c r="H27" s="154">
        <f t="shared" si="0"/>
        <v>0.5</v>
      </c>
      <c r="I27" s="154">
        <f t="shared" si="1"/>
        <v>0.5</v>
      </c>
      <c r="J27" s="154">
        <f t="shared" si="2"/>
        <v>1</v>
      </c>
      <c r="K27" s="154">
        <f t="shared" si="3"/>
        <v>0</v>
      </c>
      <c r="L27" s="154">
        <f t="shared" si="4"/>
        <v>0</v>
      </c>
      <c r="M27" s="154"/>
      <c r="O27" s="7"/>
      <c r="P27" s="6"/>
      <c r="Q27" s="303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5"/>
      <c r="AC27" s="100"/>
      <c r="AD27" s="185"/>
      <c r="AE27" s="185"/>
      <c r="AF27" s="185"/>
      <c r="AG27" s="185"/>
      <c r="AH27" s="100"/>
      <c r="AI27" s="100"/>
      <c r="AJ27" s="100"/>
      <c r="AK27" s="100"/>
      <c r="AL27" s="100"/>
      <c r="AM27" s="100"/>
    </row>
    <row r="28" spans="1:39" ht="15" customHeight="1" x14ac:dyDescent="0.2">
      <c r="A28" s="163" t="s">
        <v>1</v>
      </c>
      <c r="B28" s="164">
        <f>B27+1</f>
        <v>45144</v>
      </c>
      <c r="D28" s="86">
        <v>0.5</v>
      </c>
      <c r="E28" s="6"/>
      <c r="F28" s="86">
        <v>0.5</v>
      </c>
      <c r="G28" s="154"/>
      <c r="H28" s="154">
        <f t="shared" si="0"/>
        <v>0.5</v>
      </c>
      <c r="I28" s="154">
        <f t="shared" si="1"/>
        <v>0.5</v>
      </c>
      <c r="J28" s="154">
        <f t="shared" si="2"/>
        <v>1</v>
      </c>
      <c r="K28" s="154">
        <f t="shared" si="3"/>
        <v>0</v>
      </c>
      <c r="L28" s="154">
        <f t="shared" si="4"/>
        <v>0</v>
      </c>
      <c r="M28" s="154"/>
      <c r="O28" s="8"/>
      <c r="P28" s="6"/>
      <c r="Q28" s="284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6"/>
      <c r="AC28" s="100"/>
      <c r="AD28" s="185"/>
      <c r="AE28" s="185"/>
      <c r="AF28" s="185"/>
      <c r="AG28" s="185"/>
      <c r="AH28" s="100"/>
      <c r="AI28" s="100"/>
      <c r="AJ28" s="100"/>
      <c r="AK28" s="100"/>
      <c r="AL28" s="100"/>
      <c r="AM28" s="100"/>
    </row>
    <row r="29" spans="1:39" ht="15" customHeight="1" x14ac:dyDescent="0.2">
      <c r="A29" s="163" t="s">
        <v>2</v>
      </c>
      <c r="B29" s="164">
        <f>B28+1</f>
        <v>45145</v>
      </c>
      <c r="D29" s="86">
        <v>0.5</v>
      </c>
      <c r="E29" s="6"/>
      <c r="F29" s="86">
        <v>0.5</v>
      </c>
      <c r="G29" s="154"/>
      <c r="H29" s="154">
        <f t="shared" si="0"/>
        <v>0.5</v>
      </c>
      <c r="I29" s="154">
        <f t="shared" si="1"/>
        <v>0.5</v>
      </c>
      <c r="J29" s="154">
        <f t="shared" si="2"/>
        <v>1</v>
      </c>
      <c r="K29" s="154">
        <f t="shared" si="3"/>
        <v>0</v>
      </c>
      <c r="L29" s="154">
        <f t="shared" si="4"/>
        <v>0</v>
      </c>
      <c r="M29" s="154"/>
      <c r="O29" s="8"/>
      <c r="P29" s="6"/>
      <c r="Q29" s="284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6"/>
      <c r="AC29" s="100"/>
      <c r="AD29" s="185"/>
      <c r="AE29" s="185"/>
      <c r="AF29" s="185"/>
      <c r="AG29" s="185"/>
      <c r="AH29" s="100"/>
      <c r="AI29" s="100"/>
      <c r="AJ29" s="100"/>
      <c r="AK29" s="100"/>
      <c r="AL29" s="100"/>
      <c r="AM29" s="100"/>
    </row>
    <row r="30" spans="1:39" ht="15" customHeight="1" x14ac:dyDescent="0.2">
      <c r="A30" s="163" t="s">
        <v>3</v>
      </c>
      <c r="B30" s="164">
        <f>B29+1</f>
        <v>45146</v>
      </c>
      <c r="D30" s="86">
        <v>0.5</v>
      </c>
      <c r="E30" s="6"/>
      <c r="F30" s="86">
        <v>0.5</v>
      </c>
      <c r="G30" s="154"/>
      <c r="H30" s="154">
        <f t="shared" si="0"/>
        <v>0.5</v>
      </c>
      <c r="I30" s="154">
        <f t="shared" si="1"/>
        <v>0.5</v>
      </c>
      <c r="J30" s="154">
        <f t="shared" si="2"/>
        <v>1</v>
      </c>
      <c r="K30" s="154">
        <f t="shared" si="3"/>
        <v>0</v>
      </c>
      <c r="L30" s="154">
        <f t="shared" si="4"/>
        <v>0</v>
      </c>
      <c r="M30" s="154"/>
      <c r="O30" s="8"/>
      <c r="P30" s="6"/>
      <c r="Q30" s="284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6"/>
      <c r="AC30" s="100"/>
      <c r="AD30" s="185"/>
      <c r="AE30" s="185"/>
      <c r="AF30" s="185"/>
      <c r="AG30" s="185"/>
      <c r="AH30" s="100"/>
      <c r="AI30" s="100"/>
      <c r="AJ30" s="100"/>
      <c r="AK30" s="100"/>
      <c r="AL30" s="100"/>
      <c r="AM30" s="100"/>
    </row>
    <row r="31" spans="1:39" ht="15" customHeight="1" thickBot="1" x14ac:dyDescent="0.25">
      <c r="A31" s="165" t="s">
        <v>4</v>
      </c>
      <c r="B31" s="166">
        <f>B30+1</f>
        <v>45147</v>
      </c>
      <c r="D31" s="86">
        <v>0.5</v>
      </c>
      <c r="E31" s="6"/>
      <c r="F31" s="86">
        <v>0.5</v>
      </c>
      <c r="G31" s="154"/>
      <c r="H31" s="154">
        <f t="shared" si="0"/>
        <v>0.5</v>
      </c>
      <c r="I31" s="154">
        <f t="shared" si="1"/>
        <v>0.5</v>
      </c>
      <c r="J31" s="154">
        <f t="shared" si="2"/>
        <v>1</v>
      </c>
      <c r="K31" s="154">
        <f t="shared" si="3"/>
        <v>0</v>
      </c>
      <c r="L31" s="154">
        <f t="shared" si="4"/>
        <v>0</v>
      </c>
      <c r="M31" s="154"/>
      <c r="O31" s="9"/>
      <c r="P31" s="6"/>
      <c r="Q31" s="287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9"/>
      <c r="AC31" s="100"/>
      <c r="AD31" s="185"/>
      <c r="AE31" s="185"/>
      <c r="AF31" s="185"/>
      <c r="AG31" s="185"/>
      <c r="AH31" s="100"/>
      <c r="AI31" s="100"/>
      <c r="AJ31" s="100"/>
      <c r="AK31" s="100"/>
      <c r="AL31" s="100"/>
      <c r="AM31" s="100"/>
    </row>
    <row r="32" spans="1:39" s="100" customFormat="1" ht="15.75" customHeight="1" thickBot="1" x14ac:dyDescent="0.25">
      <c r="A32" s="197" t="s">
        <v>169</v>
      </c>
      <c r="B32" s="198">
        <f>B31+1</f>
        <v>45148</v>
      </c>
      <c r="C32" s="199"/>
      <c r="D32" s="113"/>
      <c r="E32" s="113"/>
      <c r="F32" s="114"/>
      <c r="G32" s="154"/>
      <c r="H32" s="154">
        <f t="shared" si="0"/>
        <v>0</v>
      </c>
      <c r="I32" s="154">
        <f t="shared" si="1"/>
        <v>0</v>
      </c>
      <c r="J32" s="154">
        <f t="shared" si="2"/>
        <v>0</v>
      </c>
      <c r="K32" s="154">
        <f t="shared" si="3"/>
        <v>0</v>
      </c>
      <c r="L32" s="154">
        <f t="shared" si="4"/>
        <v>0</v>
      </c>
      <c r="M32" s="154"/>
      <c r="O32" s="99"/>
    </row>
    <row r="33" spans="1:39" s="154" customFormat="1" ht="26.25" customHeight="1" thickBot="1" x14ac:dyDescent="0.25">
      <c r="A33" s="160"/>
      <c r="B33" s="160"/>
      <c r="D33" s="96" t="s">
        <v>7</v>
      </c>
      <c r="E33" s="98"/>
      <c r="F33" s="96" t="s">
        <v>5</v>
      </c>
      <c r="H33" s="154">
        <f t="shared" si="0"/>
        <v>0</v>
      </c>
      <c r="I33" s="154">
        <f t="shared" si="1"/>
        <v>0</v>
      </c>
      <c r="J33" s="154">
        <f t="shared" si="2"/>
        <v>0</v>
      </c>
      <c r="K33" s="154">
        <f t="shared" si="3"/>
        <v>0</v>
      </c>
      <c r="L33" s="154">
        <f t="shared" si="4"/>
        <v>0</v>
      </c>
      <c r="O33" s="97" t="s">
        <v>15</v>
      </c>
      <c r="P33" s="98"/>
      <c r="Q33" s="300" t="s">
        <v>16</v>
      </c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2"/>
    </row>
    <row r="34" spans="1:39" ht="15" customHeight="1" x14ac:dyDescent="0.2">
      <c r="A34" s="161" t="s">
        <v>0</v>
      </c>
      <c r="B34" s="162">
        <f>B31+3</f>
        <v>45150</v>
      </c>
      <c r="D34" s="86">
        <v>0.5</v>
      </c>
      <c r="E34" s="6"/>
      <c r="F34" s="86">
        <v>0.5</v>
      </c>
      <c r="G34" s="154"/>
      <c r="H34" s="154">
        <f t="shared" si="0"/>
        <v>0.5</v>
      </c>
      <c r="I34" s="154">
        <f t="shared" si="1"/>
        <v>0.5</v>
      </c>
      <c r="J34" s="154">
        <f t="shared" si="2"/>
        <v>1</v>
      </c>
      <c r="K34" s="154">
        <f t="shared" si="3"/>
        <v>0</v>
      </c>
      <c r="L34" s="154">
        <f t="shared" si="4"/>
        <v>0</v>
      </c>
      <c r="M34" s="154"/>
      <c r="O34" s="7"/>
      <c r="P34" s="98"/>
      <c r="Q34" s="303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5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spans="1:39" ht="15" customHeight="1" x14ac:dyDescent="0.2">
      <c r="A35" s="163" t="s">
        <v>1</v>
      </c>
      <c r="B35" s="164">
        <f>B34+1</f>
        <v>45151</v>
      </c>
      <c r="D35" s="86">
        <v>0.5</v>
      </c>
      <c r="E35" s="6"/>
      <c r="F35" s="86">
        <v>0.5</v>
      </c>
      <c r="G35" s="154"/>
      <c r="H35" s="154">
        <f t="shared" si="0"/>
        <v>0.5</v>
      </c>
      <c r="I35" s="154">
        <f t="shared" si="1"/>
        <v>0.5</v>
      </c>
      <c r="J35" s="154">
        <f t="shared" si="2"/>
        <v>1</v>
      </c>
      <c r="K35" s="154">
        <f t="shared" si="3"/>
        <v>0</v>
      </c>
      <c r="L35" s="154">
        <f t="shared" si="4"/>
        <v>0</v>
      </c>
      <c r="M35" s="154"/>
      <c r="O35" s="8"/>
      <c r="P35" s="98"/>
      <c r="Q35" s="284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6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spans="1:39" ht="15" customHeight="1" x14ac:dyDescent="0.2">
      <c r="A36" s="163" t="s">
        <v>2</v>
      </c>
      <c r="B36" s="164">
        <f>B35+1</f>
        <v>45152</v>
      </c>
      <c r="D36" s="86">
        <v>0.5</v>
      </c>
      <c r="E36" s="6"/>
      <c r="F36" s="86">
        <v>0.5</v>
      </c>
      <c r="G36" s="154"/>
      <c r="H36" s="154">
        <f t="shared" si="0"/>
        <v>0.5</v>
      </c>
      <c r="I36" s="154">
        <f t="shared" si="1"/>
        <v>0.5</v>
      </c>
      <c r="J36" s="154">
        <f t="shared" si="2"/>
        <v>1</v>
      </c>
      <c r="K36" s="154">
        <f t="shared" si="3"/>
        <v>0</v>
      </c>
      <c r="L36" s="154">
        <f t="shared" si="4"/>
        <v>0</v>
      </c>
      <c r="M36" s="154"/>
      <c r="O36" s="8"/>
      <c r="P36" s="6"/>
      <c r="Q36" s="284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6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spans="1:39" ht="15" customHeight="1" x14ac:dyDescent="0.2">
      <c r="A37" s="163" t="s">
        <v>3</v>
      </c>
      <c r="B37" s="164">
        <f>B36+1</f>
        <v>45153</v>
      </c>
      <c r="D37" s="108"/>
      <c r="E37" s="109"/>
      <c r="F37" s="110"/>
      <c r="G37" s="154"/>
      <c r="H37" s="154">
        <f t="shared" ref="H37" si="5">IF(D37=0.5,0.5,0)</f>
        <v>0</v>
      </c>
      <c r="I37" s="154">
        <f t="shared" ref="I37" si="6">IF(F37=0.5,0.5,0)</f>
        <v>0</v>
      </c>
      <c r="J37" s="154">
        <f t="shared" ref="J37" si="7">IF(I37+H37&gt;0,1,0)</f>
        <v>0</v>
      </c>
      <c r="K37" s="154">
        <f t="shared" ref="K37" si="8">IF(D37="FAJ",0.5,0)</f>
        <v>0</v>
      </c>
      <c r="L37" s="154">
        <f t="shared" ref="L37" si="9">IF(F37="FAJ",0.5,0)</f>
        <v>0</v>
      </c>
      <c r="M37" s="154"/>
      <c r="O37" s="8"/>
      <c r="P37" s="98"/>
      <c r="Q37" s="453" t="s">
        <v>157</v>
      </c>
      <c r="R37" s="454"/>
      <c r="S37" s="454"/>
      <c r="T37" s="454"/>
      <c r="U37" s="454"/>
      <c r="V37" s="454"/>
      <c r="W37" s="454"/>
      <c r="X37" s="454"/>
      <c r="Y37" s="454"/>
      <c r="Z37" s="454"/>
      <c r="AA37" s="454"/>
      <c r="AB37" s="455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1:39" ht="15" customHeight="1" thickBot="1" x14ac:dyDescent="0.25">
      <c r="A38" s="165" t="s">
        <v>4</v>
      </c>
      <c r="B38" s="166">
        <f>B37+1</f>
        <v>45154</v>
      </c>
      <c r="D38" s="86">
        <v>0.5</v>
      </c>
      <c r="E38" s="6"/>
      <c r="F38" s="86">
        <v>0.5</v>
      </c>
      <c r="G38" s="154"/>
      <c r="H38" s="154">
        <f t="shared" si="0"/>
        <v>0.5</v>
      </c>
      <c r="I38" s="154">
        <f t="shared" si="1"/>
        <v>0.5</v>
      </c>
      <c r="J38" s="154">
        <f t="shared" si="2"/>
        <v>1</v>
      </c>
      <c r="K38" s="154">
        <f t="shared" si="3"/>
        <v>0</v>
      </c>
      <c r="L38" s="154">
        <f t="shared" si="4"/>
        <v>0</v>
      </c>
      <c r="M38" s="154"/>
      <c r="O38" s="9"/>
      <c r="P38" s="6"/>
      <c r="Q38" s="287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9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  <row r="39" spans="1:39" s="100" customFormat="1" ht="15" thickBot="1" x14ac:dyDescent="0.25">
      <c r="A39" s="197" t="s">
        <v>169</v>
      </c>
      <c r="B39" s="198">
        <f>B38+1</f>
        <v>45155</v>
      </c>
      <c r="C39" s="199"/>
      <c r="D39" s="113"/>
      <c r="E39" s="113"/>
      <c r="F39" s="114"/>
      <c r="G39" s="154"/>
      <c r="H39" s="154">
        <f t="shared" si="0"/>
        <v>0</v>
      </c>
      <c r="I39" s="154">
        <f t="shared" si="1"/>
        <v>0</v>
      </c>
      <c r="J39" s="154">
        <f t="shared" si="2"/>
        <v>0</v>
      </c>
      <c r="K39" s="154">
        <f t="shared" si="3"/>
        <v>0</v>
      </c>
      <c r="L39" s="154">
        <f t="shared" si="4"/>
        <v>0</v>
      </c>
      <c r="M39" s="154"/>
      <c r="O39" s="99"/>
    </row>
    <row r="40" spans="1:39" s="154" customFormat="1" ht="26.25" customHeight="1" thickBot="1" x14ac:dyDescent="0.25">
      <c r="A40" s="160"/>
      <c r="B40" s="160"/>
      <c r="D40" s="96" t="s">
        <v>7</v>
      </c>
      <c r="E40" s="98"/>
      <c r="F40" s="96" t="s">
        <v>5</v>
      </c>
      <c r="H40" s="154">
        <f t="shared" si="0"/>
        <v>0</v>
      </c>
      <c r="I40" s="154">
        <f t="shared" si="1"/>
        <v>0</v>
      </c>
      <c r="J40" s="154">
        <f t="shared" si="2"/>
        <v>0</v>
      </c>
      <c r="K40" s="154">
        <f t="shared" si="3"/>
        <v>0</v>
      </c>
      <c r="L40" s="154">
        <f t="shared" si="4"/>
        <v>0</v>
      </c>
      <c r="O40" s="97" t="s">
        <v>15</v>
      </c>
      <c r="P40" s="98"/>
      <c r="Q40" s="300" t="s">
        <v>16</v>
      </c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2"/>
    </row>
    <row r="41" spans="1:39" ht="15" customHeight="1" x14ac:dyDescent="0.2">
      <c r="A41" s="161" t="s">
        <v>0</v>
      </c>
      <c r="B41" s="162">
        <f>B38+3</f>
        <v>45157</v>
      </c>
      <c r="D41" s="86">
        <v>0.5</v>
      </c>
      <c r="E41" s="6"/>
      <c r="F41" s="86">
        <v>0.5</v>
      </c>
      <c r="G41" s="154"/>
      <c r="H41" s="154">
        <f t="shared" si="0"/>
        <v>0.5</v>
      </c>
      <c r="I41" s="154">
        <f t="shared" si="1"/>
        <v>0.5</v>
      </c>
      <c r="J41" s="154">
        <f t="shared" si="2"/>
        <v>1</v>
      </c>
      <c r="K41" s="154">
        <f t="shared" si="3"/>
        <v>0</v>
      </c>
      <c r="L41" s="154">
        <f t="shared" si="4"/>
        <v>0</v>
      </c>
      <c r="M41" s="154"/>
      <c r="O41" s="7"/>
      <c r="P41" s="6"/>
      <c r="Q41" s="303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5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</row>
    <row r="42" spans="1:39" ht="15" customHeight="1" x14ac:dyDescent="0.2">
      <c r="A42" s="163" t="s">
        <v>1</v>
      </c>
      <c r="B42" s="164">
        <f>B41+1</f>
        <v>45158</v>
      </c>
      <c r="D42" s="86">
        <v>0.5</v>
      </c>
      <c r="E42" s="6"/>
      <c r="F42" s="86">
        <v>0.5</v>
      </c>
      <c r="G42" s="154"/>
      <c r="H42" s="154">
        <f t="shared" si="0"/>
        <v>0.5</v>
      </c>
      <c r="I42" s="154">
        <f t="shared" si="1"/>
        <v>0.5</v>
      </c>
      <c r="J42" s="154">
        <f t="shared" si="2"/>
        <v>1</v>
      </c>
      <c r="K42" s="154">
        <f t="shared" si="3"/>
        <v>0</v>
      </c>
      <c r="L42" s="154">
        <f t="shared" si="4"/>
        <v>0</v>
      </c>
      <c r="M42" s="154"/>
      <c r="O42" s="8"/>
      <c r="P42" s="6"/>
      <c r="Q42" s="284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6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</row>
    <row r="43" spans="1:39" ht="15" customHeight="1" x14ac:dyDescent="0.2">
      <c r="A43" s="163" t="s">
        <v>2</v>
      </c>
      <c r="B43" s="164">
        <f>B42+1</f>
        <v>45159</v>
      </c>
      <c r="D43" s="86">
        <v>0.5</v>
      </c>
      <c r="E43" s="6"/>
      <c r="F43" s="86">
        <v>0.5</v>
      </c>
      <c r="G43" s="154"/>
      <c r="H43" s="154">
        <f t="shared" si="0"/>
        <v>0.5</v>
      </c>
      <c r="I43" s="154">
        <f t="shared" si="1"/>
        <v>0.5</v>
      </c>
      <c r="J43" s="154">
        <f t="shared" si="2"/>
        <v>1</v>
      </c>
      <c r="K43" s="154">
        <f t="shared" si="3"/>
        <v>0</v>
      </c>
      <c r="L43" s="154">
        <f t="shared" si="4"/>
        <v>0</v>
      </c>
      <c r="M43" s="154"/>
      <c r="O43" s="8"/>
      <c r="P43" s="6"/>
      <c r="Q43" s="284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6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1:39" ht="15" customHeight="1" x14ac:dyDescent="0.2">
      <c r="A44" s="163" t="s">
        <v>3</v>
      </c>
      <c r="B44" s="164">
        <f>B43+1</f>
        <v>45160</v>
      </c>
      <c r="D44" s="86">
        <v>0.5</v>
      </c>
      <c r="E44" s="6"/>
      <c r="F44" s="86">
        <v>0.5</v>
      </c>
      <c r="G44" s="154"/>
      <c r="H44" s="154">
        <f t="shared" si="0"/>
        <v>0.5</v>
      </c>
      <c r="I44" s="154">
        <f t="shared" si="1"/>
        <v>0.5</v>
      </c>
      <c r="J44" s="154">
        <f t="shared" si="2"/>
        <v>1</v>
      </c>
      <c r="K44" s="154">
        <f t="shared" si="3"/>
        <v>0</v>
      </c>
      <c r="L44" s="154">
        <f t="shared" si="4"/>
        <v>0</v>
      </c>
      <c r="M44" s="154"/>
      <c r="O44" s="8"/>
      <c r="P44" s="6"/>
      <c r="Q44" s="284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6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1:39" ht="15" customHeight="1" thickBot="1" x14ac:dyDescent="0.25">
      <c r="A45" s="165" t="s">
        <v>4</v>
      </c>
      <c r="B45" s="166">
        <f>B44+1</f>
        <v>45161</v>
      </c>
      <c r="D45" s="86">
        <v>0.5</v>
      </c>
      <c r="E45" s="6"/>
      <c r="F45" s="86">
        <v>0.5</v>
      </c>
      <c r="G45" s="154"/>
      <c r="H45" s="154">
        <f t="shared" si="0"/>
        <v>0.5</v>
      </c>
      <c r="I45" s="154">
        <f t="shared" si="1"/>
        <v>0.5</v>
      </c>
      <c r="J45" s="154">
        <f t="shared" si="2"/>
        <v>1</v>
      </c>
      <c r="K45" s="154">
        <f t="shared" si="3"/>
        <v>0</v>
      </c>
      <c r="L45" s="154">
        <f t="shared" si="4"/>
        <v>0</v>
      </c>
      <c r="M45" s="154"/>
      <c r="O45" s="9"/>
      <c r="P45" s="6"/>
      <c r="Q45" s="287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9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</row>
    <row r="46" spans="1:39" s="100" customFormat="1" ht="15" thickBot="1" x14ac:dyDescent="0.25">
      <c r="A46" s="197" t="s">
        <v>169</v>
      </c>
      <c r="B46" s="198">
        <f>B45+1</f>
        <v>45162</v>
      </c>
      <c r="C46" s="199"/>
      <c r="D46" s="113"/>
      <c r="E46" s="113"/>
      <c r="F46" s="114"/>
      <c r="G46" s="154"/>
      <c r="H46" s="154">
        <f t="shared" si="0"/>
        <v>0</v>
      </c>
      <c r="I46" s="154">
        <f t="shared" si="1"/>
        <v>0</v>
      </c>
      <c r="J46" s="154">
        <f t="shared" si="2"/>
        <v>0</v>
      </c>
      <c r="K46" s="154">
        <f t="shared" si="3"/>
        <v>0</v>
      </c>
      <c r="L46" s="154">
        <f t="shared" si="4"/>
        <v>0</v>
      </c>
      <c r="M46" s="154"/>
      <c r="O46" s="99"/>
    </row>
    <row r="47" spans="1:39" s="154" customFormat="1" ht="26.25" customHeight="1" thickBot="1" x14ac:dyDescent="0.25">
      <c r="A47" s="160"/>
      <c r="B47" s="160"/>
      <c r="D47" s="96" t="s">
        <v>7</v>
      </c>
      <c r="E47" s="98"/>
      <c r="F47" s="96" t="s">
        <v>5</v>
      </c>
      <c r="H47" s="154">
        <f t="shared" si="0"/>
        <v>0</v>
      </c>
      <c r="I47" s="154">
        <f t="shared" si="1"/>
        <v>0</v>
      </c>
      <c r="J47" s="154">
        <f t="shared" si="2"/>
        <v>0</v>
      </c>
      <c r="K47" s="154">
        <f t="shared" si="3"/>
        <v>0</v>
      </c>
      <c r="L47" s="154">
        <f t="shared" si="4"/>
        <v>0</v>
      </c>
      <c r="O47" s="97" t="s">
        <v>15</v>
      </c>
      <c r="P47" s="98"/>
      <c r="Q47" s="300" t="s">
        <v>16</v>
      </c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2"/>
    </row>
    <row r="48" spans="1:39" ht="15" customHeight="1" x14ac:dyDescent="0.2">
      <c r="A48" s="161" t="s">
        <v>0</v>
      </c>
      <c r="B48" s="162">
        <f>B45+3</f>
        <v>45164</v>
      </c>
      <c r="D48" s="86">
        <v>0.5</v>
      </c>
      <c r="E48" s="6"/>
      <c r="F48" s="86">
        <v>0.5</v>
      </c>
      <c r="G48" s="154"/>
      <c r="H48" s="154">
        <f t="shared" si="0"/>
        <v>0.5</v>
      </c>
      <c r="I48" s="154">
        <f t="shared" si="1"/>
        <v>0.5</v>
      </c>
      <c r="J48" s="154">
        <f t="shared" si="2"/>
        <v>1</v>
      </c>
      <c r="K48" s="154">
        <f t="shared" si="3"/>
        <v>0</v>
      </c>
      <c r="L48" s="154">
        <f t="shared" si="4"/>
        <v>0</v>
      </c>
      <c r="M48" s="154"/>
      <c r="O48" s="7"/>
      <c r="P48" s="6"/>
      <c r="Q48" s="303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5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</row>
    <row r="49" spans="1:39" ht="15" customHeight="1" x14ac:dyDescent="0.2">
      <c r="A49" s="163" t="s">
        <v>1</v>
      </c>
      <c r="B49" s="164">
        <f>B48+1</f>
        <v>45165</v>
      </c>
      <c r="D49" s="86">
        <v>0.5</v>
      </c>
      <c r="E49" s="6"/>
      <c r="F49" s="86">
        <v>0.5</v>
      </c>
      <c r="G49" s="154"/>
      <c r="H49" s="154">
        <f t="shared" si="0"/>
        <v>0.5</v>
      </c>
      <c r="I49" s="154">
        <f t="shared" si="1"/>
        <v>0.5</v>
      </c>
      <c r="J49" s="154">
        <f t="shared" si="2"/>
        <v>1</v>
      </c>
      <c r="K49" s="154">
        <f t="shared" si="3"/>
        <v>0</v>
      </c>
      <c r="L49" s="154">
        <f t="shared" si="4"/>
        <v>0</v>
      </c>
      <c r="M49" s="154"/>
      <c r="O49" s="8"/>
      <c r="P49" s="6"/>
      <c r="Q49" s="284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6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</row>
    <row r="50" spans="1:39" ht="15" customHeight="1" x14ac:dyDescent="0.2">
      <c r="A50" s="163" t="s">
        <v>2</v>
      </c>
      <c r="B50" s="164">
        <f>B49+1</f>
        <v>45166</v>
      </c>
      <c r="D50" s="86">
        <v>0.5</v>
      </c>
      <c r="E50" s="6"/>
      <c r="F50" s="86">
        <v>0.5</v>
      </c>
      <c r="G50" s="154"/>
      <c r="H50" s="154">
        <f t="shared" si="0"/>
        <v>0.5</v>
      </c>
      <c r="I50" s="154">
        <f t="shared" si="1"/>
        <v>0.5</v>
      </c>
      <c r="J50" s="154">
        <f t="shared" si="2"/>
        <v>1</v>
      </c>
      <c r="K50" s="154">
        <f t="shared" si="3"/>
        <v>0</v>
      </c>
      <c r="L50" s="154">
        <f t="shared" si="4"/>
        <v>0</v>
      </c>
      <c r="M50" s="154"/>
      <c r="O50" s="8"/>
      <c r="P50" s="6"/>
      <c r="Q50" s="284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6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  <row r="51" spans="1:39" ht="15" customHeight="1" x14ac:dyDescent="0.2">
      <c r="A51" s="163" t="s">
        <v>3</v>
      </c>
      <c r="B51" s="164">
        <f>B50+1</f>
        <v>45167</v>
      </c>
      <c r="C51" s="207"/>
      <c r="D51" s="86">
        <v>0.5</v>
      </c>
      <c r="E51" s="6"/>
      <c r="F51" s="86">
        <v>0.5</v>
      </c>
      <c r="G51" s="202"/>
      <c r="H51" s="154">
        <f t="shared" si="0"/>
        <v>0.5</v>
      </c>
      <c r="I51" s="154">
        <f t="shared" si="1"/>
        <v>0.5</v>
      </c>
      <c r="J51" s="154">
        <f t="shared" si="2"/>
        <v>1</v>
      </c>
      <c r="K51" s="154">
        <f t="shared" si="3"/>
        <v>0</v>
      </c>
      <c r="L51" s="154">
        <f t="shared" si="4"/>
        <v>0</v>
      </c>
      <c r="M51" s="154"/>
      <c r="N51" s="195"/>
      <c r="O51" s="122"/>
      <c r="P51" s="118"/>
      <c r="Q51" s="444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6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</row>
    <row r="52" spans="1:39" ht="15" customHeight="1" thickBot="1" x14ac:dyDescent="0.25">
      <c r="A52" s="163" t="s">
        <v>4</v>
      </c>
      <c r="B52" s="164">
        <f>B51+1</f>
        <v>45168</v>
      </c>
      <c r="C52" s="207"/>
      <c r="D52" s="86">
        <v>0.5</v>
      </c>
      <c r="E52" s="6"/>
      <c r="F52" s="86">
        <v>0.5</v>
      </c>
      <c r="G52" s="202"/>
      <c r="H52" s="154">
        <f t="shared" ref="H52" si="10">IF(D52=0.5,0.5,0)</f>
        <v>0.5</v>
      </c>
      <c r="I52" s="154">
        <f t="shared" ref="I52" si="11">IF(F52=0.5,0.5,0)</f>
        <v>0.5</v>
      </c>
      <c r="J52" s="154">
        <f t="shared" ref="J52" si="12">IF(I52+H52&gt;0,1,0)</f>
        <v>1</v>
      </c>
      <c r="K52" s="154">
        <f t="shared" ref="K52" si="13">IF(D52="FAJ",0.5,0)</f>
        <v>0</v>
      </c>
      <c r="L52" s="154">
        <f t="shared" ref="L52" si="14">IF(F52="FAJ",0.5,0)</f>
        <v>0</v>
      </c>
      <c r="M52" s="154"/>
      <c r="N52" s="195"/>
      <c r="O52" s="133"/>
      <c r="P52" s="118"/>
      <c r="Q52" s="447"/>
      <c r="R52" s="448"/>
      <c r="S52" s="448"/>
      <c r="T52" s="448"/>
      <c r="U52" s="448"/>
      <c r="V52" s="448"/>
      <c r="W52" s="448"/>
      <c r="X52" s="448"/>
      <c r="Y52" s="448"/>
      <c r="Z52" s="448"/>
      <c r="AA52" s="448"/>
      <c r="AB52" s="449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</row>
    <row r="53" spans="1:39" ht="15" customHeight="1" x14ac:dyDescent="0.2">
      <c r="A53" s="197" t="s">
        <v>169</v>
      </c>
      <c r="B53" s="198">
        <f>B52+1</f>
        <v>45169</v>
      </c>
      <c r="C53" s="199"/>
      <c r="D53" s="113"/>
      <c r="E53" s="113"/>
      <c r="F53" s="114"/>
      <c r="G53" s="202"/>
      <c r="H53" s="154"/>
      <c r="I53" s="154"/>
      <c r="J53" s="154"/>
      <c r="K53" s="154"/>
      <c r="L53" s="154"/>
      <c r="M53" s="154"/>
      <c r="N53" s="195"/>
      <c r="O53" s="134"/>
      <c r="P53" s="135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</row>
    <row r="54" spans="1:39" x14ac:dyDescent="0.2">
      <c r="A54" s="100"/>
      <c r="B54" s="100"/>
      <c r="D54" s="213">
        <f>SUM(D20:D52)</f>
        <v>10.5</v>
      </c>
      <c r="E54" s="213"/>
      <c r="F54" s="213">
        <f>SUM(F20:F52)</f>
        <v>10.5</v>
      </c>
      <c r="G54" s="154"/>
      <c r="H54" s="154"/>
      <c r="I54" s="154"/>
      <c r="J54" s="154">
        <f>SUM(J19:J52)</f>
        <v>21</v>
      </c>
      <c r="K54" s="154"/>
      <c r="L54" s="154"/>
      <c r="M54" s="154"/>
      <c r="N54" s="154"/>
      <c r="O54" s="99"/>
      <c r="P54" s="100"/>
      <c r="Q54" s="290" t="s">
        <v>32</v>
      </c>
      <c r="R54" s="291"/>
      <c r="S54" s="291"/>
      <c r="T54" s="291"/>
      <c r="U54" s="291"/>
      <c r="V54" s="291"/>
      <c r="W54" s="291"/>
      <c r="X54" s="292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</row>
    <row r="55" spans="1:39" x14ac:dyDescent="0.2">
      <c r="A55" s="100"/>
      <c r="B55" s="100"/>
      <c r="D55" s="99"/>
      <c r="F55" s="100"/>
      <c r="G55" s="154"/>
      <c r="H55" s="154"/>
      <c r="I55" s="154"/>
      <c r="J55" s="154"/>
      <c r="K55" s="154"/>
      <c r="L55" s="154"/>
      <c r="M55" s="154"/>
      <c r="N55" s="154"/>
      <c r="O55" s="99"/>
      <c r="P55" s="100"/>
      <c r="Q55" s="293"/>
      <c r="R55" s="294"/>
      <c r="S55" s="294"/>
      <c r="T55" s="294"/>
      <c r="U55" s="294"/>
      <c r="V55" s="294"/>
      <c r="W55" s="294"/>
      <c r="X55" s="295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ht="15" customHeight="1" x14ac:dyDescent="0.2">
      <c r="A56" s="100"/>
      <c r="B56" s="100"/>
      <c r="D56" s="99"/>
      <c r="F56" s="100"/>
      <c r="G56" s="154"/>
      <c r="H56" s="100"/>
      <c r="I56" s="100"/>
      <c r="J56" s="100"/>
      <c r="K56" s="100"/>
      <c r="L56" s="100"/>
      <c r="M56" s="154"/>
      <c r="N56" s="154"/>
      <c r="O56" s="99"/>
      <c r="P56" s="100"/>
      <c r="Q56" s="293"/>
      <c r="R56" s="294"/>
      <c r="S56" s="294"/>
      <c r="T56" s="294"/>
      <c r="U56" s="294"/>
      <c r="V56" s="294"/>
      <c r="W56" s="294"/>
      <c r="X56" s="295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  <row r="57" spans="1:39" ht="15" customHeight="1" x14ac:dyDescent="0.2">
      <c r="A57" s="100"/>
      <c r="B57" s="100"/>
      <c r="D57" s="99"/>
      <c r="F57" s="100"/>
      <c r="G57" s="100"/>
      <c r="H57" s="100"/>
      <c r="I57" s="100"/>
      <c r="J57" s="100"/>
      <c r="K57" s="100"/>
      <c r="L57" s="100"/>
      <c r="M57" s="100"/>
      <c r="N57" s="100"/>
      <c r="O57" s="99"/>
      <c r="P57" s="100"/>
      <c r="Q57" s="293"/>
      <c r="R57" s="294"/>
      <c r="S57" s="294"/>
      <c r="T57" s="294"/>
      <c r="U57" s="294"/>
      <c r="V57" s="294"/>
      <c r="W57" s="294"/>
      <c r="X57" s="295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</row>
    <row r="58" spans="1:39" x14ac:dyDescent="0.2">
      <c r="A58" s="100"/>
      <c r="B58" s="100"/>
      <c r="D58" s="99"/>
      <c r="F58" s="100"/>
      <c r="G58" s="100"/>
      <c r="H58" s="100"/>
      <c r="I58" s="100"/>
      <c r="J58" s="100"/>
      <c r="K58" s="100"/>
      <c r="L58" s="100"/>
      <c r="M58" s="100"/>
      <c r="N58" s="100"/>
      <c r="O58" s="99"/>
      <c r="P58" s="100"/>
      <c r="Q58" s="293"/>
      <c r="R58" s="294"/>
      <c r="S58" s="294"/>
      <c r="T58" s="294"/>
      <c r="U58" s="294"/>
      <c r="V58" s="294"/>
      <c r="W58" s="294"/>
      <c r="X58" s="295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</row>
    <row r="59" spans="1:39" x14ac:dyDescent="0.2">
      <c r="A59" s="100"/>
      <c r="B59" s="100"/>
      <c r="D59" s="99"/>
      <c r="F59" s="100"/>
      <c r="G59" s="100"/>
      <c r="H59" s="100"/>
      <c r="I59" s="100"/>
      <c r="J59" s="100"/>
      <c r="K59" s="100"/>
      <c r="L59" s="100"/>
      <c r="M59" s="100"/>
      <c r="N59" s="100"/>
      <c r="O59" s="99"/>
      <c r="P59" s="100"/>
      <c r="Q59" s="296"/>
      <c r="R59" s="297"/>
      <c r="S59" s="297"/>
      <c r="T59" s="297"/>
      <c r="U59" s="297"/>
      <c r="V59" s="297"/>
      <c r="W59" s="297"/>
      <c r="X59" s="298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</row>
    <row r="60" spans="1:39" ht="15" thickBot="1" x14ac:dyDescent="0.25">
      <c r="A60" s="100"/>
      <c r="B60" s="100"/>
      <c r="D60" s="99"/>
      <c r="F60" s="100"/>
      <c r="G60" s="100"/>
      <c r="H60" s="100"/>
      <c r="I60" s="100"/>
      <c r="J60" s="100"/>
      <c r="K60" s="100"/>
      <c r="L60" s="100"/>
      <c r="M60" s="100"/>
      <c r="N60" s="100"/>
      <c r="O60" s="99"/>
      <c r="P60" s="100"/>
      <c r="Q60" s="100"/>
      <c r="R60" s="100"/>
      <c r="S60" s="100"/>
      <c r="T60" s="100"/>
      <c r="U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</row>
    <row r="61" spans="1:39" ht="26.25" customHeight="1" thickTop="1" thickBot="1" x14ac:dyDescent="0.25">
      <c r="A61" s="380" t="s">
        <v>168</v>
      </c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20.100000000000001" customHeight="1" thickTop="1" x14ac:dyDescent="0.2">
      <c r="A62" s="174"/>
      <c r="B62" s="174"/>
      <c r="C62" s="174"/>
      <c r="D62" s="175"/>
      <c r="E62" s="176"/>
      <c r="F62" s="174"/>
      <c r="G62" s="174"/>
      <c r="H62" s="174"/>
      <c r="I62" s="174"/>
      <c r="J62" s="174"/>
      <c r="K62" s="174"/>
      <c r="L62" s="174"/>
      <c r="M62" s="174"/>
      <c r="N62" s="174"/>
      <c r="O62" s="175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</row>
    <row r="63" spans="1:39" ht="26.25" customHeight="1" x14ac:dyDescent="0.2">
      <c r="A63" s="174"/>
      <c r="B63" s="381" t="s">
        <v>35</v>
      </c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174"/>
      <c r="S63" s="381" t="s">
        <v>33</v>
      </c>
      <c r="T63" s="381"/>
      <c r="U63" s="381"/>
      <c r="V63" s="381"/>
      <c r="W63" s="381"/>
      <c r="X63" s="381"/>
      <c r="Y63" s="174"/>
      <c r="Z63" s="174"/>
      <c r="AA63" s="174"/>
      <c r="AB63" s="174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20.100000000000001" customHeight="1" x14ac:dyDescent="0.2">
      <c r="A64" s="174"/>
      <c r="B64" s="397" t="s">
        <v>165</v>
      </c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8"/>
      <c r="O64" s="399"/>
      <c r="P64" s="400"/>
      <c r="Q64" s="400"/>
      <c r="R64" s="174"/>
      <c r="S64" s="397" t="str">
        <f>'EVP SOURCE'!D4</f>
        <v>Congés payés</v>
      </c>
      <c r="T64" s="397"/>
      <c r="U64" s="397"/>
      <c r="V64" s="397"/>
      <c r="W64" s="398"/>
      <c r="X64" s="180"/>
      <c r="Y64" s="174"/>
      <c r="Z64" s="174"/>
      <c r="AA64" s="174"/>
      <c r="AB64" s="174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</row>
    <row r="65" spans="1:39" ht="20.100000000000001" customHeight="1" x14ac:dyDescent="0.2">
      <c r="A65" s="174"/>
      <c r="B65" s="397" t="s">
        <v>166</v>
      </c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8"/>
      <c r="O65" s="399"/>
      <c r="P65" s="400"/>
      <c r="Q65" s="400"/>
      <c r="R65" s="174"/>
      <c r="S65" s="397" t="str">
        <f>'EVP SOURCE'!D5</f>
        <v>Congés évènements familiaux</v>
      </c>
      <c r="T65" s="397"/>
      <c r="U65" s="397"/>
      <c r="V65" s="397"/>
      <c r="W65" s="398"/>
      <c r="X65" s="180"/>
      <c r="Y65" s="174"/>
      <c r="Z65" s="174"/>
      <c r="AA65" s="174"/>
      <c r="AB65" s="174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</row>
    <row r="66" spans="1:39" ht="20.100000000000001" customHeight="1" x14ac:dyDescent="0.2">
      <c r="A66" s="174"/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8"/>
      <c r="O66" s="399"/>
      <c r="P66" s="400"/>
      <c r="Q66" s="400"/>
      <c r="R66" s="174"/>
      <c r="S66" s="397" t="str">
        <f>'EVP SOURCE'!D6</f>
        <v>Absence enfant malade</v>
      </c>
      <c r="T66" s="397"/>
      <c r="U66" s="397"/>
      <c r="V66" s="397"/>
      <c r="W66" s="398"/>
      <c r="X66" s="180"/>
      <c r="Y66" s="174"/>
      <c r="Z66" s="174"/>
      <c r="AA66" s="174"/>
      <c r="AB66" s="174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</row>
    <row r="67" spans="1:39" ht="20.100000000000001" customHeight="1" x14ac:dyDescent="0.2">
      <c r="A67" s="174"/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8"/>
      <c r="O67" s="399"/>
      <c r="P67" s="400"/>
      <c r="Q67" s="400"/>
      <c r="R67" s="174"/>
      <c r="S67" s="397" t="s">
        <v>167</v>
      </c>
      <c r="T67" s="397"/>
      <c r="U67" s="397"/>
      <c r="V67" s="397"/>
      <c r="W67" s="398"/>
      <c r="X67" s="180"/>
      <c r="Y67" s="174"/>
      <c r="Z67" s="174"/>
      <c r="AA67" s="174"/>
      <c r="AB67" s="174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</row>
    <row r="68" spans="1:39" ht="20.100000000000001" customHeight="1" x14ac:dyDescent="0.2">
      <c r="A68" s="174"/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03"/>
      <c r="P68" s="174"/>
      <c r="Q68" s="174"/>
      <c r="R68" s="174"/>
      <c r="S68" s="397" t="s">
        <v>164</v>
      </c>
      <c r="T68" s="397"/>
      <c r="U68" s="397"/>
      <c r="V68" s="397"/>
      <c r="W68" s="398"/>
      <c r="X68" s="180"/>
      <c r="Y68" s="174"/>
      <c r="Z68" s="174"/>
      <c r="AA68" s="174"/>
      <c r="AB68" s="174"/>
      <c r="AC68" s="100"/>
      <c r="AD68" s="100"/>
      <c r="AE68" s="100"/>
      <c r="AF68" s="100"/>
      <c r="AG68" s="100"/>
      <c r="AH68" s="100"/>
    </row>
    <row r="69" spans="1:39" ht="20.100000000000001" customHeight="1" x14ac:dyDescent="0.2">
      <c r="A69" s="174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74"/>
      <c r="P69" s="174"/>
      <c r="Q69" s="174"/>
      <c r="R69" s="174"/>
      <c r="S69" s="401" t="str">
        <f>IF(AA5='EVP SOURCE'!J9,'EVP SOURCE'!F4," ")</f>
        <v xml:space="preserve"> </v>
      </c>
      <c r="T69" s="401"/>
      <c r="U69" s="401"/>
      <c r="V69" s="401"/>
      <c r="W69" s="401"/>
      <c r="X69" s="204"/>
      <c r="Y69" s="174"/>
      <c r="Z69" s="174"/>
      <c r="AA69" s="174"/>
      <c r="AB69" s="174"/>
      <c r="AC69" s="100"/>
      <c r="AD69" s="100"/>
      <c r="AE69" s="100"/>
      <c r="AF69" s="100"/>
      <c r="AG69" s="100"/>
      <c r="AH69" s="100"/>
    </row>
    <row r="70" spans="1:39" ht="20.100000000000001" customHeight="1" x14ac:dyDescent="0.2">
      <c r="A70" s="174"/>
      <c r="B70" s="174"/>
      <c r="C70" s="174"/>
      <c r="D70" s="175"/>
      <c r="E70" s="176"/>
      <c r="F70" s="174"/>
      <c r="G70" s="174"/>
      <c r="H70" s="174"/>
      <c r="I70" s="174"/>
      <c r="J70" s="174"/>
      <c r="K70" s="174"/>
      <c r="L70" s="174"/>
      <c r="M70" s="174"/>
      <c r="N70" s="174"/>
      <c r="O70" s="175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00"/>
      <c r="AD70" s="100"/>
      <c r="AE70" s="100"/>
      <c r="AF70" s="100"/>
      <c r="AG70" s="100"/>
      <c r="AH70" s="100"/>
    </row>
    <row r="71" spans="1:39" x14ac:dyDescent="0.2">
      <c r="A71" s="100"/>
      <c r="B71" s="100"/>
      <c r="D71" s="99"/>
      <c r="F71" s="100"/>
      <c r="G71" s="100"/>
      <c r="H71" s="174"/>
      <c r="I71" s="174"/>
      <c r="J71" s="174"/>
      <c r="K71" s="174"/>
      <c r="L71" s="174"/>
      <c r="M71" s="174"/>
      <c r="N71" s="100"/>
      <c r="O71" s="99"/>
      <c r="P71" s="100"/>
      <c r="Q71" s="100"/>
      <c r="R71" s="100"/>
      <c r="S71" s="100"/>
      <c r="T71" s="100"/>
      <c r="U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1:39" x14ac:dyDescent="0.2">
      <c r="A72" s="100"/>
      <c r="B72" s="100"/>
      <c r="D72" s="99"/>
      <c r="F72" s="100"/>
      <c r="G72" s="100"/>
      <c r="H72" s="100"/>
      <c r="I72" s="100"/>
      <c r="J72" s="100"/>
      <c r="K72" s="100"/>
      <c r="L72" s="100"/>
      <c r="M72" s="100"/>
      <c r="N72" s="100"/>
      <c r="O72" s="99"/>
      <c r="P72" s="100"/>
      <c r="Q72" s="100"/>
      <c r="R72" s="100"/>
      <c r="S72" s="100"/>
      <c r="T72" s="100"/>
      <c r="U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</row>
    <row r="73" spans="1:39" x14ac:dyDescent="0.2">
      <c r="A73" s="100"/>
      <c r="B73" s="100"/>
      <c r="D73" s="99"/>
      <c r="F73" s="100"/>
      <c r="G73" s="100"/>
      <c r="H73" s="100"/>
      <c r="I73" s="100"/>
      <c r="J73" s="100"/>
      <c r="K73" s="100"/>
      <c r="L73" s="100"/>
      <c r="M73" s="100"/>
      <c r="N73" s="100"/>
      <c r="O73" s="99"/>
      <c r="P73" s="100"/>
      <c r="Q73" s="100"/>
      <c r="R73" s="100"/>
      <c r="S73" s="100"/>
      <c r="T73" s="100"/>
      <c r="U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</row>
    <row r="74" spans="1:39" x14ac:dyDescent="0.2">
      <c r="A74" s="100"/>
      <c r="B74" s="100"/>
      <c r="D74" s="99"/>
      <c r="F74" s="100"/>
      <c r="G74" s="100"/>
      <c r="H74" s="100"/>
      <c r="I74" s="100"/>
      <c r="J74" s="100"/>
      <c r="K74" s="100"/>
      <c r="L74" s="100"/>
      <c r="M74" s="100"/>
      <c r="N74" s="100"/>
      <c r="O74" s="99"/>
      <c r="P74" s="100"/>
      <c r="Q74" s="100"/>
      <c r="R74" s="100"/>
      <c r="S74" s="100"/>
      <c r="T74" s="100"/>
      <c r="U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</row>
    <row r="75" spans="1:39" x14ac:dyDescent="0.2">
      <c r="A75" s="100"/>
      <c r="B75" s="100"/>
      <c r="D75" s="99"/>
      <c r="F75" s="100"/>
      <c r="G75" s="100"/>
      <c r="H75" s="100"/>
      <c r="I75" s="100"/>
      <c r="J75" s="100"/>
      <c r="K75" s="100"/>
      <c r="L75" s="100"/>
      <c r="M75" s="100"/>
      <c r="N75" s="100"/>
      <c r="O75" s="99"/>
      <c r="P75" s="100"/>
      <c r="Q75" s="100"/>
      <c r="R75" s="100"/>
      <c r="S75" s="100"/>
      <c r="T75" s="100"/>
      <c r="U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</row>
    <row r="76" spans="1:39" x14ac:dyDescent="0.2">
      <c r="A76" s="100"/>
      <c r="B76" s="100"/>
      <c r="D76" s="99"/>
      <c r="F76" s="100"/>
      <c r="G76" s="100"/>
      <c r="H76" s="100"/>
      <c r="I76" s="100"/>
      <c r="J76" s="100"/>
      <c r="K76" s="100"/>
      <c r="L76" s="100"/>
      <c r="M76" s="100"/>
      <c r="N76" s="100"/>
      <c r="O76" s="99"/>
      <c r="P76" s="100"/>
      <c r="Q76" s="100"/>
      <c r="R76" s="100"/>
      <c r="S76" s="100"/>
      <c r="T76" s="100"/>
      <c r="U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</row>
    <row r="77" spans="1:39" x14ac:dyDescent="0.2">
      <c r="A77" s="100"/>
      <c r="B77" s="100"/>
      <c r="D77" s="99"/>
      <c r="F77" s="100"/>
      <c r="G77" s="100"/>
      <c r="H77" s="100"/>
      <c r="I77" s="100"/>
      <c r="J77" s="100"/>
      <c r="K77" s="100"/>
      <c r="L77" s="100"/>
      <c r="M77" s="100"/>
      <c r="N77" s="100"/>
      <c r="O77" s="99"/>
      <c r="P77" s="100"/>
      <c r="Q77" s="100"/>
      <c r="R77" s="100"/>
      <c r="S77" s="100"/>
      <c r="T77" s="100"/>
      <c r="U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</row>
    <row r="78" spans="1:39" x14ac:dyDescent="0.2">
      <c r="A78" s="100"/>
      <c r="B78" s="100"/>
      <c r="D78" s="99"/>
      <c r="F78" s="100"/>
      <c r="G78" s="100"/>
      <c r="H78" s="100"/>
      <c r="I78" s="100"/>
      <c r="J78" s="100"/>
      <c r="K78" s="100"/>
      <c r="L78" s="100"/>
      <c r="M78" s="100"/>
      <c r="N78" s="100"/>
      <c r="O78" s="99"/>
      <c r="P78" s="100"/>
      <c r="Q78" s="100"/>
      <c r="R78" s="100"/>
      <c r="S78" s="100"/>
      <c r="T78" s="100"/>
      <c r="U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</row>
    <row r="79" spans="1:39" x14ac:dyDescent="0.2">
      <c r="A79" s="100"/>
      <c r="B79" s="100"/>
      <c r="D79" s="99"/>
      <c r="F79" s="100"/>
      <c r="G79" s="100"/>
      <c r="H79" s="100"/>
      <c r="I79" s="100"/>
      <c r="J79" s="100"/>
      <c r="K79" s="100"/>
      <c r="L79" s="100"/>
      <c r="M79" s="100"/>
      <c r="N79" s="100"/>
      <c r="O79" s="99"/>
      <c r="P79" s="100"/>
      <c r="Q79" s="100"/>
      <c r="R79" s="100"/>
      <c r="S79" s="100"/>
      <c r="T79" s="100"/>
      <c r="U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1:39" x14ac:dyDescent="0.2">
      <c r="A80" s="100"/>
      <c r="B80" s="100"/>
      <c r="D80" s="99"/>
      <c r="F80" s="100"/>
      <c r="G80" s="100"/>
      <c r="H80" s="100"/>
      <c r="I80" s="100"/>
      <c r="J80" s="100"/>
      <c r="K80" s="100"/>
      <c r="L80" s="100"/>
      <c r="M80" s="100"/>
      <c r="N80" s="100"/>
      <c r="O80" s="99"/>
      <c r="P80" s="100"/>
      <c r="Q80" s="100"/>
      <c r="R80" s="100"/>
      <c r="S80" s="100"/>
      <c r="T80" s="100"/>
      <c r="U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</row>
    <row r="81" spans="1:34" x14ac:dyDescent="0.2">
      <c r="A81" s="100"/>
      <c r="B81" s="100"/>
      <c r="D81" s="99"/>
      <c r="F81" s="100"/>
      <c r="G81" s="100"/>
      <c r="H81" s="100"/>
      <c r="I81" s="100"/>
      <c r="J81" s="100"/>
      <c r="K81" s="100"/>
      <c r="L81" s="100"/>
      <c r="M81" s="100"/>
      <c r="N81" s="100"/>
      <c r="O81" s="99"/>
      <c r="P81" s="100"/>
      <c r="Q81" s="100"/>
      <c r="R81" s="100"/>
      <c r="S81" s="100"/>
      <c r="T81" s="100"/>
      <c r="U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</row>
    <row r="82" spans="1:34" x14ac:dyDescent="0.2">
      <c r="A82" s="100"/>
      <c r="B82" s="100"/>
      <c r="D82" s="99"/>
      <c r="F82" s="100"/>
      <c r="G82" s="100"/>
      <c r="H82" s="100"/>
      <c r="I82" s="100"/>
      <c r="J82" s="100"/>
      <c r="K82" s="100"/>
      <c r="L82" s="100"/>
      <c r="M82" s="100"/>
      <c r="N82" s="100"/>
      <c r="O82" s="99"/>
      <c r="P82" s="100"/>
      <c r="Q82" s="100"/>
      <c r="R82" s="100"/>
      <c r="S82" s="100"/>
      <c r="T82" s="100"/>
      <c r="U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</row>
    <row r="83" spans="1:34" x14ac:dyDescent="0.2">
      <c r="A83" s="100"/>
      <c r="B83" s="100"/>
      <c r="D83" s="99"/>
      <c r="F83" s="100"/>
      <c r="G83" s="100"/>
      <c r="H83" s="100"/>
      <c r="I83" s="100"/>
      <c r="J83" s="100"/>
      <c r="K83" s="100"/>
      <c r="L83" s="100"/>
      <c r="M83" s="100"/>
      <c r="N83" s="100"/>
      <c r="O83" s="99"/>
      <c r="P83" s="100"/>
      <c r="Q83" s="100"/>
      <c r="R83" s="100"/>
      <c r="S83" s="100"/>
      <c r="T83" s="100"/>
      <c r="U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</row>
    <row r="84" spans="1:34" x14ac:dyDescent="0.2">
      <c r="A84" s="100"/>
      <c r="B84" s="100"/>
      <c r="D84" s="99"/>
      <c r="F84" s="100"/>
      <c r="G84" s="100"/>
      <c r="H84" s="100"/>
      <c r="I84" s="100"/>
      <c r="J84" s="100"/>
      <c r="K84" s="100"/>
      <c r="L84" s="100"/>
      <c r="M84" s="100"/>
      <c r="N84" s="100"/>
      <c r="O84" s="99"/>
      <c r="P84" s="100"/>
      <c r="Q84" s="100"/>
      <c r="R84" s="100"/>
      <c r="S84" s="100"/>
      <c r="T84" s="100"/>
      <c r="U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</row>
    <row r="85" spans="1:34" x14ac:dyDescent="0.2">
      <c r="A85" s="100"/>
      <c r="B85" s="100"/>
      <c r="D85" s="99"/>
      <c r="F85" s="100"/>
      <c r="G85" s="100"/>
      <c r="H85" s="100"/>
      <c r="I85" s="100"/>
      <c r="J85" s="100"/>
      <c r="K85" s="100"/>
      <c r="L85" s="100"/>
      <c r="M85" s="100"/>
      <c r="N85" s="100"/>
      <c r="O85" s="99"/>
      <c r="P85" s="100"/>
      <c r="Q85" s="100"/>
      <c r="R85" s="100"/>
      <c r="S85" s="100"/>
      <c r="T85" s="100"/>
      <c r="U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1:34" x14ac:dyDescent="0.2">
      <c r="A86" s="100"/>
      <c r="B86" s="100"/>
      <c r="D86" s="99"/>
      <c r="F86" s="100"/>
      <c r="G86" s="100"/>
      <c r="H86" s="100"/>
      <c r="I86" s="100"/>
      <c r="J86" s="100"/>
      <c r="K86" s="100"/>
      <c r="L86" s="100"/>
      <c r="M86" s="100"/>
      <c r="N86" s="100"/>
      <c r="O86" s="99"/>
      <c r="P86" s="100"/>
      <c r="Q86" s="100"/>
      <c r="R86" s="100"/>
      <c r="S86" s="100"/>
      <c r="T86" s="100"/>
      <c r="U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</row>
    <row r="87" spans="1:34" x14ac:dyDescent="0.2">
      <c r="A87" s="100"/>
      <c r="B87" s="100"/>
      <c r="D87" s="99"/>
      <c r="F87" s="100"/>
      <c r="G87" s="100"/>
      <c r="H87" s="100"/>
      <c r="I87" s="100"/>
      <c r="J87" s="100"/>
      <c r="K87" s="100"/>
      <c r="L87" s="100"/>
      <c r="M87" s="100"/>
      <c r="N87" s="100"/>
      <c r="O87" s="99"/>
      <c r="P87" s="100"/>
      <c r="Q87" s="100"/>
      <c r="R87" s="100"/>
      <c r="S87" s="100"/>
      <c r="T87" s="100"/>
      <c r="U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</row>
    <row r="88" spans="1:34" x14ac:dyDescent="0.2">
      <c r="A88" s="100"/>
      <c r="B88" s="100"/>
      <c r="D88" s="99"/>
      <c r="F88" s="100"/>
      <c r="G88" s="100"/>
      <c r="H88" s="100"/>
      <c r="I88" s="100"/>
      <c r="J88" s="100"/>
      <c r="K88" s="100"/>
      <c r="L88" s="100"/>
      <c r="M88" s="100"/>
      <c r="N88" s="100"/>
      <c r="O88" s="99"/>
      <c r="P88" s="100"/>
      <c r="Q88" s="100"/>
      <c r="R88" s="100"/>
      <c r="S88" s="100"/>
      <c r="T88" s="100"/>
      <c r="U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</row>
    <row r="89" spans="1:34" x14ac:dyDescent="0.2">
      <c r="A89" s="100"/>
      <c r="B89" s="100"/>
      <c r="D89" s="99"/>
      <c r="F89" s="100"/>
      <c r="G89" s="100"/>
      <c r="H89" s="100"/>
      <c r="I89" s="100"/>
      <c r="J89" s="100"/>
      <c r="K89" s="100"/>
      <c r="L89" s="100"/>
      <c r="M89" s="100"/>
      <c r="N89" s="100"/>
      <c r="O89" s="99"/>
      <c r="P89" s="100"/>
      <c r="Q89" s="100"/>
      <c r="R89" s="100"/>
      <c r="S89" s="100"/>
      <c r="T89" s="100"/>
      <c r="U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</row>
    <row r="90" spans="1:34" x14ac:dyDescent="0.2">
      <c r="A90" s="100"/>
      <c r="B90" s="100"/>
      <c r="D90" s="99"/>
      <c r="F90" s="100"/>
      <c r="G90" s="100"/>
      <c r="H90" s="100"/>
      <c r="I90" s="100"/>
      <c r="J90" s="100"/>
      <c r="K90" s="100"/>
      <c r="L90" s="100"/>
      <c r="M90" s="100"/>
      <c r="N90" s="100"/>
      <c r="O90" s="99"/>
      <c r="P90" s="100"/>
      <c r="Q90" s="100"/>
      <c r="R90" s="100"/>
      <c r="S90" s="100"/>
      <c r="T90" s="100"/>
      <c r="U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</row>
    <row r="91" spans="1:34" x14ac:dyDescent="0.2">
      <c r="A91" s="100"/>
      <c r="B91" s="100"/>
      <c r="D91" s="99"/>
      <c r="F91" s="100"/>
      <c r="G91" s="100"/>
      <c r="H91" s="100"/>
      <c r="I91" s="100"/>
      <c r="J91" s="100"/>
      <c r="K91" s="100"/>
      <c r="L91" s="100"/>
      <c r="M91" s="100"/>
      <c r="N91" s="100"/>
      <c r="O91" s="99"/>
      <c r="P91" s="100"/>
      <c r="Q91" s="100"/>
      <c r="R91" s="100"/>
      <c r="S91" s="100"/>
      <c r="T91" s="100"/>
      <c r="U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</row>
    <row r="92" spans="1:34" x14ac:dyDescent="0.2">
      <c r="A92" s="100"/>
      <c r="B92" s="100"/>
      <c r="D92" s="99"/>
      <c r="F92" s="100"/>
      <c r="G92" s="100"/>
      <c r="H92" s="100"/>
      <c r="I92" s="100"/>
      <c r="J92" s="100"/>
      <c r="K92" s="100"/>
      <c r="L92" s="100"/>
      <c r="M92" s="100"/>
      <c r="N92" s="100"/>
      <c r="O92" s="99"/>
      <c r="P92" s="100"/>
      <c r="Q92" s="100"/>
      <c r="R92" s="100"/>
      <c r="S92" s="100"/>
      <c r="T92" s="100"/>
      <c r="U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</row>
    <row r="93" spans="1:34" x14ac:dyDescent="0.2">
      <c r="A93" s="100"/>
      <c r="B93" s="100"/>
      <c r="D93" s="99"/>
      <c r="F93" s="100"/>
      <c r="G93" s="100"/>
      <c r="H93" s="100"/>
      <c r="I93" s="100"/>
      <c r="J93" s="100"/>
      <c r="K93" s="100"/>
      <c r="L93" s="100"/>
      <c r="M93" s="100"/>
      <c r="N93" s="100"/>
      <c r="O93" s="99"/>
      <c r="P93" s="100"/>
      <c r="Q93" s="100"/>
      <c r="R93" s="100"/>
      <c r="S93" s="100"/>
      <c r="T93" s="100"/>
      <c r="U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</row>
    <row r="94" spans="1:34" x14ac:dyDescent="0.2">
      <c r="A94" s="100"/>
      <c r="B94" s="100"/>
      <c r="D94" s="99"/>
      <c r="F94" s="100"/>
      <c r="G94" s="100"/>
      <c r="H94" s="100"/>
      <c r="I94" s="100"/>
      <c r="J94" s="100"/>
      <c r="K94" s="100"/>
      <c r="L94" s="100"/>
      <c r="M94" s="100"/>
      <c r="N94" s="100"/>
      <c r="O94" s="99"/>
      <c r="P94" s="100"/>
      <c r="Q94" s="100"/>
      <c r="R94" s="100"/>
      <c r="S94" s="100"/>
      <c r="T94" s="100"/>
      <c r="U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</row>
    <row r="95" spans="1:34" x14ac:dyDescent="0.2">
      <c r="A95" s="100"/>
      <c r="B95" s="100"/>
      <c r="D95" s="99"/>
      <c r="F95" s="100"/>
      <c r="G95" s="100"/>
      <c r="H95" s="100"/>
      <c r="I95" s="100"/>
      <c r="J95" s="100"/>
      <c r="K95" s="100"/>
      <c r="L95" s="100"/>
      <c r="M95" s="100"/>
      <c r="N95" s="100"/>
      <c r="O95" s="99"/>
      <c r="P95" s="100"/>
      <c r="Q95" s="100"/>
      <c r="R95" s="100"/>
      <c r="S95" s="100"/>
      <c r="T95" s="100"/>
      <c r="U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</row>
    <row r="96" spans="1:34" x14ac:dyDescent="0.2">
      <c r="A96" s="100"/>
      <c r="B96" s="100"/>
      <c r="D96" s="99"/>
      <c r="F96" s="100"/>
      <c r="G96" s="100"/>
      <c r="H96" s="100"/>
      <c r="I96" s="100"/>
      <c r="J96" s="100"/>
      <c r="K96" s="100"/>
      <c r="L96" s="100"/>
      <c r="M96" s="100"/>
      <c r="N96" s="100"/>
      <c r="O96" s="99"/>
      <c r="P96" s="100"/>
      <c r="Q96" s="100"/>
      <c r="R96" s="100"/>
      <c r="S96" s="100"/>
      <c r="T96" s="100"/>
      <c r="U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</row>
    <row r="97" spans="1:34" x14ac:dyDescent="0.2">
      <c r="A97" s="100"/>
      <c r="B97" s="100"/>
      <c r="D97" s="99"/>
      <c r="F97" s="100"/>
      <c r="G97" s="100"/>
      <c r="H97" s="100"/>
      <c r="I97" s="100"/>
      <c r="J97" s="100"/>
      <c r="K97" s="100"/>
      <c r="L97" s="100"/>
      <c r="M97" s="100"/>
      <c r="N97" s="100"/>
      <c r="O97" s="99"/>
      <c r="P97" s="100"/>
      <c r="Q97" s="100"/>
      <c r="R97" s="100"/>
      <c r="S97" s="100"/>
      <c r="T97" s="100"/>
      <c r="U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</row>
    <row r="98" spans="1:34" x14ac:dyDescent="0.2">
      <c r="A98" s="100"/>
      <c r="B98" s="100"/>
      <c r="D98" s="99"/>
      <c r="F98" s="100"/>
      <c r="G98" s="100"/>
      <c r="H98" s="100"/>
      <c r="I98" s="100"/>
      <c r="J98" s="100"/>
      <c r="K98" s="100"/>
      <c r="L98" s="100"/>
      <c r="M98" s="100"/>
      <c r="N98" s="100"/>
      <c r="O98" s="99"/>
      <c r="P98" s="100"/>
      <c r="Q98" s="100"/>
      <c r="R98" s="100"/>
      <c r="S98" s="100"/>
      <c r="T98" s="100"/>
      <c r="U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</row>
    <row r="99" spans="1:34" x14ac:dyDescent="0.2">
      <c r="A99" s="100"/>
      <c r="B99" s="100"/>
      <c r="D99" s="99"/>
      <c r="F99" s="100"/>
      <c r="G99" s="100"/>
      <c r="H99" s="100"/>
      <c r="I99" s="100"/>
      <c r="J99" s="100"/>
      <c r="K99" s="100"/>
      <c r="L99" s="100"/>
      <c r="M99" s="100"/>
      <c r="N99" s="100"/>
      <c r="O99" s="99"/>
      <c r="P99" s="100"/>
      <c r="Q99" s="100"/>
      <c r="R99" s="100"/>
      <c r="S99" s="100"/>
      <c r="T99" s="100"/>
      <c r="U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1:34" x14ac:dyDescent="0.2">
      <c r="A100" s="100"/>
      <c r="B100" s="100"/>
      <c r="D100" s="99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100"/>
      <c r="Q100" s="100"/>
      <c r="R100" s="100"/>
      <c r="S100" s="100"/>
      <c r="T100" s="100"/>
      <c r="U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</row>
    <row r="101" spans="1:34" x14ac:dyDescent="0.2">
      <c r="A101" s="100"/>
      <c r="B101" s="100"/>
      <c r="D101" s="99"/>
      <c r="F101" s="100"/>
      <c r="G101" s="100"/>
      <c r="H101" s="100"/>
      <c r="I101" s="100"/>
      <c r="J101" s="100"/>
      <c r="K101" s="100"/>
      <c r="L101" s="100"/>
      <c r="M101" s="100"/>
      <c r="N101" s="100"/>
      <c r="O101" s="99"/>
      <c r="P101" s="100"/>
      <c r="Q101" s="100"/>
      <c r="R101" s="100"/>
      <c r="S101" s="100"/>
      <c r="T101" s="100"/>
      <c r="U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</row>
    <row r="102" spans="1:34" x14ac:dyDescent="0.2">
      <c r="A102" s="100"/>
      <c r="B102" s="100"/>
      <c r="D102" s="99"/>
      <c r="F102" s="100"/>
      <c r="G102" s="100"/>
      <c r="H102" s="100"/>
      <c r="I102" s="100"/>
      <c r="J102" s="100"/>
      <c r="K102" s="100"/>
      <c r="L102" s="100"/>
      <c r="M102" s="100"/>
      <c r="N102" s="100"/>
      <c r="O102" s="99"/>
      <c r="P102" s="100"/>
      <c r="Q102" s="100"/>
      <c r="R102" s="100"/>
      <c r="S102" s="100"/>
      <c r="T102" s="100"/>
      <c r="U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</row>
    <row r="103" spans="1:34" x14ac:dyDescent="0.2">
      <c r="A103" s="100"/>
      <c r="B103" s="100"/>
      <c r="D103" s="99"/>
      <c r="F103" s="100"/>
      <c r="G103" s="100"/>
      <c r="H103" s="100"/>
      <c r="I103" s="100"/>
      <c r="J103" s="100"/>
      <c r="K103" s="100"/>
      <c r="L103" s="100"/>
      <c r="M103" s="100"/>
      <c r="N103" s="100"/>
      <c r="O103" s="99"/>
      <c r="P103" s="100"/>
      <c r="Q103" s="100"/>
      <c r="R103" s="100"/>
      <c r="S103" s="100"/>
      <c r="T103" s="100"/>
      <c r="U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</row>
    <row r="104" spans="1:34" x14ac:dyDescent="0.2">
      <c r="B104" s="100"/>
      <c r="D104" s="99"/>
      <c r="F104" s="100"/>
      <c r="G104" s="100"/>
      <c r="H104" s="100"/>
      <c r="I104" s="100"/>
      <c r="J104" s="100"/>
      <c r="K104" s="100"/>
      <c r="L104" s="100"/>
      <c r="M104" s="100"/>
      <c r="N104" s="100"/>
      <c r="O104" s="99"/>
      <c r="P104" s="100"/>
      <c r="Q104" s="100"/>
      <c r="R104" s="100"/>
      <c r="S104" s="100"/>
      <c r="T104" s="100"/>
      <c r="U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</row>
    <row r="105" spans="1:34" x14ac:dyDescent="0.2">
      <c r="B105" s="100"/>
      <c r="D105" s="99"/>
      <c r="F105" s="100"/>
      <c r="G105" s="100"/>
      <c r="H105" s="100"/>
      <c r="I105" s="100"/>
      <c r="J105" s="100"/>
      <c r="K105" s="100"/>
      <c r="L105" s="100"/>
      <c r="M105" s="100"/>
      <c r="N105" s="100"/>
      <c r="O105" s="99"/>
      <c r="P105" s="100"/>
      <c r="Q105" s="100"/>
      <c r="R105" s="100"/>
      <c r="S105" s="100"/>
      <c r="T105" s="100"/>
      <c r="U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</row>
    <row r="106" spans="1:34" x14ac:dyDescent="0.2">
      <c r="B106" s="100"/>
      <c r="D106" s="99"/>
      <c r="F106" s="100"/>
      <c r="G106" s="100"/>
      <c r="H106" s="100"/>
      <c r="I106" s="100"/>
      <c r="J106" s="100"/>
      <c r="K106" s="100"/>
      <c r="L106" s="100"/>
      <c r="M106" s="100"/>
      <c r="N106" s="100"/>
      <c r="O106" s="99"/>
      <c r="P106" s="100"/>
      <c r="Q106" s="100"/>
      <c r="R106" s="100"/>
      <c r="S106" s="100"/>
      <c r="T106" s="100"/>
      <c r="U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</row>
    <row r="107" spans="1:34" x14ac:dyDescent="0.2">
      <c r="B107" s="100"/>
      <c r="D107" s="99"/>
      <c r="F107" s="100"/>
      <c r="G107" s="100"/>
      <c r="H107" s="100"/>
      <c r="I107" s="100"/>
      <c r="J107" s="100"/>
      <c r="K107" s="100"/>
      <c r="L107" s="100"/>
      <c r="M107" s="100"/>
      <c r="N107" s="100"/>
      <c r="O107" s="99"/>
      <c r="P107" s="100"/>
      <c r="Q107" s="100"/>
      <c r="R107" s="100"/>
      <c r="S107" s="100"/>
      <c r="T107" s="100"/>
      <c r="U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</row>
    <row r="108" spans="1:34" x14ac:dyDescent="0.2">
      <c r="B108" s="100"/>
      <c r="D108" s="99"/>
      <c r="F108" s="100"/>
      <c r="G108" s="100"/>
      <c r="H108" s="100"/>
      <c r="I108" s="100"/>
      <c r="J108" s="100"/>
      <c r="K108" s="100"/>
      <c r="L108" s="100"/>
      <c r="M108" s="100"/>
      <c r="N108" s="100"/>
      <c r="O108" s="99"/>
      <c r="P108" s="100"/>
      <c r="Q108" s="100"/>
      <c r="R108" s="100"/>
      <c r="S108" s="100"/>
      <c r="T108" s="100"/>
      <c r="U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</row>
    <row r="109" spans="1:34" x14ac:dyDescent="0.2">
      <c r="B109" s="100"/>
      <c r="D109" s="99"/>
      <c r="F109" s="100"/>
      <c r="G109" s="100"/>
      <c r="H109" s="100"/>
      <c r="I109" s="100"/>
      <c r="J109" s="100"/>
      <c r="K109" s="100"/>
      <c r="L109" s="100"/>
      <c r="M109" s="100"/>
      <c r="N109" s="100"/>
      <c r="O109" s="99"/>
      <c r="P109" s="100"/>
      <c r="Q109" s="100"/>
      <c r="R109" s="100"/>
      <c r="S109" s="100"/>
      <c r="T109" s="100"/>
      <c r="U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</row>
    <row r="110" spans="1:34" x14ac:dyDescent="0.2">
      <c r="B110" s="100"/>
      <c r="D110" s="99"/>
      <c r="F110" s="100"/>
      <c r="G110" s="100"/>
      <c r="H110" s="100"/>
      <c r="I110" s="100"/>
      <c r="J110" s="100"/>
      <c r="K110" s="100"/>
      <c r="L110" s="100"/>
      <c r="M110" s="100"/>
      <c r="N110" s="100"/>
      <c r="O110" s="99"/>
      <c r="P110" s="100"/>
      <c r="Q110" s="100"/>
      <c r="R110" s="100"/>
      <c r="S110" s="100"/>
      <c r="T110" s="100"/>
      <c r="U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</row>
    <row r="111" spans="1:34" x14ac:dyDescent="0.2">
      <c r="B111" s="100"/>
      <c r="D111" s="99"/>
      <c r="F111" s="100"/>
      <c r="G111" s="100"/>
      <c r="H111" s="100"/>
      <c r="I111" s="100"/>
      <c r="J111" s="100"/>
      <c r="K111" s="100"/>
      <c r="L111" s="100"/>
      <c r="M111" s="100"/>
      <c r="N111" s="100"/>
      <c r="O111" s="99"/>
      <c r="P111" s="100"/>
      <c r="Q111" s="100"/>
      <c r="R111" s="100"/>
      <c r="S111" s="100"/>
      <c r="T111" s="100"/>
      <c r="U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</row>
    <row r="112" spans="1:34" x14ac:dyDescent="0.2">
      <c r="A112" s="100"/>
      <c r="B112" s="100"/>
      <c r="D112" s="99"/>
      <c r="F112" s="100"/>
      <c r="G112" s="100"/>
      <c r="H112" s="100"/>
      <c r="I112" s="100"/>
      <c r="J112" s="100"/>
      <c r="K112" s="100"/>
      <c r="L112" s="100"/>
      <c r="M112" s="100"/>
      <c r="N112" s="100"/>
      <c r="O112" s="99"/>
      <c r="P112" s="100"/>
      <c r="Q112" s="100"/>
      <c r="R112" s="100"/>
      <c r="S112" s="100"/>
      <c r="T112" s="100"/>
      <c r="U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</row>
    <row r="113" spans="1:34" x14ac:dyDescent="0.2">
      <c r="A113" s="100"/>
      <c r="B113" s="100"/>
      <c r="D113" s="99"/>
      <c r="F113" s="100"/>
      <c r="G113" s="100"/>
      <c r="H113" s="100"/>
      <c r="I113" s="100"/>
      <c r="J113" s="100"/>
      <c r="K113" s="100"/>
      <c r="L113" s="100"/>
      <c r="M113" s="100"/>
      <c r="N113" s="100"/>
      <c r="O113" s="99"/>
      <c r="P113" s="100"/>
      <c r="Q113" s="100"/>
      <c r="R113" s="100"/>
      <c r="S113" s="100"/>
      <c r="T113" s="100"/>
      <c r="U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</row>
    <row r="114" spans="1:34" x14ac:dyDescent="0.2">
      <c r="A114" s="100"/>
      <c r="B114" s="100"/>
      <c r="D114" s="99"/>
      <c r="F114" s="100"/>
      <c r="G114" s="100"/>
      <c r="H114" s="100"/>
      <c r="I114" s="100"/>
      <c r="J114" s="100"/>
      <c r="K114" s="100"/>
      <c r="L114" s="100"/>
      <c r="M114" s="100"/>
      <c r="N114" s="100"/>
      <c r="O114" s="99"/>
      <c r="P114" s="100"/>
      <c r="Q114" s="100"/>
      <c r="R114" s="100"/>
      <c r="S114" s="100"/>
      <c r="T114" s="100"/>
      <c r="U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</row>
    <row r="115" spans="1:34" x14ac:dyDescent="0.2">
      <c r="A115" s="100"/>
      <c r="B115" s="100"/>
      <c r="D115" s="99"/>
      <c r="F115" s="100"/>
      <c r="G115" s="100"/>
      <c r="H115" s="100"/>
      <c r="I115" s="100"/>
      <c r="J115" s="100"/>
      <c r="K115" s="100"/>
      <c r="L115" s="100"/>
      <c r="M115" s="100"/>
      <c r="N115" s="100"/>
      <c r="O115" s="99"/>
      <c r="P115" s="100"/>
      <c r="Q115" s="100"/>
      <c r="R115" s="100"/>
      <c r="S115" s="100"/>
      <c r="T115" s="100"/>
      <c r="U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</row>
    <row r="116" spans="1:34" x14ac:dyDescent="0.2">
      <c r="A116" s="100"/>
      <c r="B116" s="100"/>
      <c r="D116" s="99"/>
      <c r="F116" s="100"/>
      <c r="G116" s="100"/>
      <c r="H116" s="100"/>
      <c r="I116" s="100"/>
      <c r="J116" s="100"/>
      <c r="K116" s="100"/>
      <c r="L116" s="100"/>
      <c r="M116" s="100"/>
      <c r="N116" s="100"/>
      <c r="O116" s="99"/>
      <c r="P116" s="100"/>
      <c r="Q116" s="100"/>
      <c r="R116" s="100"/>
      <c r="S116" s="100"/>
      <c r="T116" s="100"/>
      <c r="U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</row>
    <row r="117" spans="1:34" x14ac:dyDescent="0.2">
      <c r="A117" s="100"/>
      <c r="B117" s="100"/>
      <c r="D117" s="99"/>
      <c r="F117" s="100"/>
      <c r="G117" s="100"/>
      <c r="H117" s="100"/>
      <c r="I117" s="100"/>
      <c r="J117" s="100"/>
      <c r="K117" s="100"/>
      <c r="L117" s="100"/>
      <c r="M117" s="100"/>
      <c r="N117" s="100"/>
      <c r="O117" s="99"/>
      <c r="P117" s="100"/>
      <c r="Q117" s="100"/>
      <c r="R117" s="100"/>
      <c r="S117" s="100"/>
      <c r="T117" s="100"/>
      <c r="U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</row>
    <row r="118" spans="1:34" x14ac:dyDescent="0.2">
      <c r="A118" s="100"/>
      <c r="B118" s="100"/>
      <c r="D118" s="99"/>
      <c r="F118" s="100"/>
      <c r="G118" s="100"/>
      <c r="H118" s="100"/>
      <c r="I118" s="100"/>
      <c r="J118" s="100"/>
      <c r="K118" s="100"/>
      <c r="L118" s="100"/>
      <c r="M118" s="100"/>
      <c r="N118" s="100"/>
      <c r="O118" s="99"/>
      <c r="P118" s="100"/>
      <c r="Q118" s="100"/>
      <c r="R118" s="100"/>
      <c r="S118" s="100"/>
      <c r="T118" s="100"/>
      <c r="U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</row>
    <row r="119" spans="1:34" x14ac:dyDescent="0.2">
      <c r="A119" s="100"/>
      <c r="B119" s="100"/>
      <c r="D119" s="99"/>
      <c r="F119" s="100"/>
      <c r="G119" s="100"/>
      <c r="H119" s="100"/>
      <c r="I119" s="100"/>
      <c r="J119" s="100"/>
      <c r="K119" s="100"/>
      <c r="L119" s="100"/>
      <c r="M119" s="100"/>
      <c r="N119" s="100"/>
      <c r="O119" s="99"/>
      <c r="P119" s="100"/>
      <c r="Q119" s="100"/>
      <c r="R119" s="100"/>
      <c r="S119" s="100"/>
      <c r="T119" s="100"/>
      <c r="U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</row>
    <row r="120" spans="1:34" x14ac:dyDescent="0.2">
      <c r="A120" s="100"/>
      <c r="B120" s="100"/>
      <c r="D120" s="99"/>
      <c r="F120" s="100"/>
      <c r="G120" s="100"/>
      <c r="H120" s="100"/>
      <c r="I120" s="100"/>
      <c r="J120" s="100"/>
      <c r="K120" s="100"/>
      <c r="L120" s="100"/>
      <c r="M120" s="100"/>
      <c r="N120" s="100"/>
      <c r="O120" s="99"/>
      <c r="P120" s="100"/>
      <c r="Q120" s="100"/>
      <c r="R120" s="100"/>
      <c r="S120" s="100"/>
      <c r="T120" s="100"/>
      <c r="U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</row>
    <row r="121" spans="1:34" x14ac:dyDescent="0.2">
      <c r="A121" s="100"/>
      <c r="B121" s="100"/>
      <c r="D121" s="99"/>
      <c r="F121" s="100"/>
      <c r="G121" s="100"/>
      <c r="H121" s="100"/>
      <c r="I121" s="100"/>
      <c r="J121" s="100"/>
      <c r="K121" s="100"/>
      <c r="L121" s="100"/>
      <c r="M121" s="100"/>
      <c r="N121" s="100"/>
      <c r="O121" s="99"/>
      <c r="P121" s="100"/>
      <c r="Q121" s="100"/>
      <c r="R121" s="100"/>
      <c r="S121" s="100"/>
      <c r="T121" s="100"/>
      <c r="U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</row>
    <row r="122" spans="1:34" x14ac:dyDescent="0.2">
      <c r="A122" s="100"/>
      <c r="B122" s="100"/>
      <c r="D122" s="99"/>
      <c r="F122" s="100"/>
      <c r="G122" s="100"/>
      <c r="H122" s="100"/>
      <c r="I122" s="100"/>
      <c r="J122" s="100"/>
      <c r="K122" s="100"/>
      <c r="L122" s="100"/>
      <c r="M122" s="100"/>
      <c r="N122" s="100"/>
      <c r="O122" s="99"/>
      <c r="P122" s="100"/>
      <c r="Q122" s="100"/>
      <c r="R122" s="100"/>
      <c r="S122" s="100"/>
      <c r="T122" s="100"/>
      <c r="U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</row>
    <row r="123" spans="1:34" x14ac:dyDescent="0.2">
      <c r="A123" s="100"/>
      <c r="B123" s="100"/>
      <c r="D123" s="99"/>
      <c r="F123" s="100"/>
      <c r="G123" s="100"/>
      <c r="H123" s="100"/>
      <c r="I123" s="100"/>
      <c r="J123" s="100"/>
      <c r="K123" s="100"/>
      <c r="L123" s="100"/>
      <c r="M123" s="100"/>
      <c r="N123" s="100"/>
      <c r="O123" s="99"/>
      <c r="P123" s="100"/>
      <c r="Q123" s="100"/>
      <c r="R123" s="100"/>
      <c r="S123" s="100"/>
      <c r="T123" s="100"/>
      <c r="U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</row>
    <row r="124" spans="1:34" x14ac:dyDescent="0.2">
      <c r="A124" s="100"/>
      <c r="B124" s="100"/>
      <c r="D124" s="99"/>
      <c r="F124" s="100"/>
      <c r="G124" s="100"/>
      <c r="H124" s="100"/>
      <c r="I124" s="100"/>
      <c r="J124" s="100"/>
      <c r="K124" s="100"/>
      <c r="L124" s="100"/>
      <c r="M124" s="100"/>
      <c r="N124" s="100"/>
      <c r="O124" s="99"/>
      <c r="P124" s="100"/>
      <c r="Q124" s="100"/>
      <c r="R124" s="100"/>
      <c r="S124" s="100"/>
      <c r="T124" s="100"/>
      <c r="U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</row>
    <row r="125" spans="1:34" x14ac:dyDescent="0.2">
      <c r="A125" s="100"/>
      <c r="B125" s="100"/>
      <c r="D125" s="99"/>
      <c r="F125" s="100"/>
      <c r="G125" s="100"/>
      <c r="H125" s="100"/>
      <c r="I125" s="100"/>
      <c r="J125" s="100"/>
      <c r="K125" s="100"/>
      <c r="L125" s="100"/>
      <c r="M125" s="100"/>
      <c r="N125" s="100"/>
      <c r="O125" s="99"/>
      <c r="P125" s="100"/>
      <c r="Q125" s="100"/>
      <c r="R125" s="100"/>
      <c r="S125" s="100"/>
      <c r="T125" s="100"/>
      <c r="U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</row>
    <row r="126" spans="1:34" x14ac:dyDescent="0.2">
      <c r="A126" s="100"/>
      <c r="B126" s="100"/>
      <c r="D126" s="99"/>
      <c r="F126" s="100"/>
      <c r="G126" s="100"/>
      <c r="H126" s="100"/>
      <c r="I126" s="100"/>
      <c r="J126" s="100"/>
      <c r="K126" s="100"/>
      <c r="L126" s="100"/>
      <c r="M126" s="100"/>
      <c r="N126" s="100"/>
      <c r="O126" s="99"/>
      <c r="P126" s="100"/>
      <c r="Q126" s="100"/>
      <c r="R126" s="100"/>
      <c r="S126" s="100"/>
      <c r="T126" s="100"/>
      <c r="U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</row>
    <row r="127" spans="1:34" x14ac:dyDescent="0.2">
      <c r="A127" s="100"/>
      <c r="B127" s="100"/>
      <c r="D127" s="99"/>
      <c r="F127" s="100"/>
      <c r="G127" s="100"/>
      <c r="H127" s="100"/>
      <c r="I127" s="100"/>
      <c r="J127" s="100"/>
      <c r="K127" s="100"/>
      <c r="L127" s="100"/>
      <c r="M127" s="100"/>
      <c r="N127" s="100"/>
      <c r="O127" s="99"/>
      <c r="P127" s="100"/>
      <c r="Q127" s="100"/>
      <c r="R127" s="100"/>
      <c r="S127" s="100"/>
      <c r="T127" s="100"/>
      <c r="U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</row>
    <row r="128" spans="1:34" x14ac:dyDescent="0.2">
      <c r="A128" s="100"/>
      <c r="B128" s="100"/>
      <c r="D128" s="99"/>
      <c r="F128" s="100"/>
      <c r="G128" s="100"/>
      <c r="H128" s="100"/>
      <c r="I128" s="100"/>
      <c r="J128" s="100"/>
      <c r="K128" s="100"/>
      <c r="L128" s="100"/>
      <c r="M128" s="100"/>
      <c r="N128" s="100"/>
      <c r="O128" s="99"/>
      <c r="P128" s="100"/>
      <c r="Q128" s="100"/>
      <c r="R128" s="100"/>
      <c r="S128" s="100"/>
      <c r="T128" s="100"/>
      <c r="U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</row>
    <row r="129" spans="1:34" x14ac:dyDescent="0.2">
      <c r="A129" s="100"/>
      <c r="B129" s="100"/>
      <c r="D129" s="99"/>
      <c r="F129" s="100"/>
      <c r="G129" s="100"/>
      <c r="H129" s="100"/>
      <c r="I129" s="100"/>
      <c r="J129" s="100"/>
      <c r="K129" s="100"/>
      <c r="L129" s="100"/>
      <c r="M129" s="100"/>
      <c r="N129" s="100"/>
      <c r="O129" s="99"/>
      <c r="P129" s="100"/>
      <c r="Q129" s="100"/>
      <c r="R129" s="100"/>
      <c r="S129" s="100"/>
      <c r="T129" s="100"/>
      <c r="U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</row>
    <row r="130" spans="1:34" x14ac:dyDescent="0.2">
      <c r="A130" s="100"/>
      <c r="B130" s="100"/>
      <c r="D130" s="99"/>
      <c r="F130" s="100"/>
      <c r="G130" s="100"/>
      <c r="H130" s="100"/>
      <c r="I130" s="100"/>
      <c r="J130" s="100"/>
      <c r="K130" s="100"/>
      <c r="L130" s="100"/>
      <c r="M130" s="100"/>
      <c r="N130" s="100"/>
      <c r="O130" s="99"/>
      <c r="P130" s="100"/>
      <c r="Q130" s="100"/>
      <c r="R130" s="100"/>
      <c r="S130" s="100"/>
      <c r="T130" s="100"/>
      <c r="U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</row>
    <row r="131" spans="1:34" x14ac:dyDescent="0.2">
      <c r="A131" s="100"/>
      <c r="B131" s="100"/>
      <c r="D131" s="99"/>
      <c r="F131" s="100"/>
      <c r="G131" s="100"/>
      <c r="H131" s="100"/>
      <c r="I131" s="100"/>
      <c r="J131" s="100"/>
      <c r="K131" s="100"/>
      <c r="L131" s="100"/>
      <c r="M131" s="100"/>
      <c r="N131" s="100"/>
      <c r="O131" s="99"/>
      <c r="P131" s="100"/>
      <c r="Q131" s="100"/>
      <c r="R131" s="100"/>
      <c r="S131" s="100"/>
      <c r="T131" s="100"/>
      <c r="U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</row>
    <row r="132" spans="1:34" x14ac:dyDescent="0.2">
      <c r="A132" s="100"/>
      <c r="B132" s="100"/>
      <c r="D132" s="99"/>
      <c r="F132" s="100"/>
      <c r="G132" s="100"/>
      <c r="H132" s="100"/>
      <c r="I132" s="100"/>
      <c r="J132" s="100"/>
      <c r="K132" s="100"/>
      <c r="L132" s="100"/>
      <c r="M132" s="100"/>
      <c r="N132" s="100"/>
      <c r="O132" s="99"/>
      <c r="P132" s="100"/>
      <c r="Q132" s="100"/>
      <c r="R132" s="100"/>
      <c r="S132" s="100"/>
      <c r="T132" s="100"/>
      <c r="U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</row>
    <row r="133" spans="1:34" x14ac:dyDescent="0.2">
      <c r="A133" s="100"/>
      <c r="B133" s="100"/>
      <c r="D133" s="99"/>
      <c r="F133" s="100"/>
      <c r="G133" s="100"/>
      <c r="H133" s="100"/>
      <c r="I133" s="100"/>
      <c r="J133" s="100"/>
      <c r="K133" s="100"/>
      <c r="L133" s="100"/>
      <c r="M133" s="100"/>
      <c r="N133" s="100"/>
      <c r="O133" s="99"/>
      <c r="P133" s="100"/>
      <c r="Q133" s="100"/>
      <c r="R133" s="100"/>
      <c r="S133" s="100"/>
      <c r="T133" s="100"/>
      <c r="U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</row>
    <row r="134" spans="1:34" x14ac:dyDescent="0.2">
      <c r="A134" s="100"/>
      <c r="B134" s="100"/>
      <c r="D134" s="99"/>
      <c r="F134" s="100"/>
      <c r="G134" s="100"/>
      <c r="H134" s="100"/>
      <c r="I134" s="100"/>
      <c r="J134" s="100"/>
      <c r="K134" s="100"/>
      <c r="L134" s="100"/>
      <c r="M134" s="100"/>
      <c r="N134" s="100"/>
      <c r="O134" s="99"/>
      <c r="P134" s="100"/>
      <c r="Q134" s="100"/>
      <c r="R134" s="100"/>
      <c r="S134" s="100"/>
      <c r="T134" s="100"/>
      <c r="U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</row>
    <row r="135" spans="1:34" x14ac:dyDescent="0.2">
      <c r="A135" s="100"/>
      <c r="B135" s="100"/>
      <c r="D135" s="99"/>
      <c r="F135" s="100"/>
      <c r="G135" s="100"/>
      <c r="H135" s="100"/>
      <c r="I135" s="100"/>
      <c r="J135" s="100"/>
      <c r="K135" s="100"/>
      <c r="L135" s="100"/>
      <c r="M135" s="100"/>
      <c r="N135" s="100"/>
      <c r="O135" s="99"/>
      <c r="P135" s="100"/>
      <c r="Q135" s="100"/>
      <c r="R135" s="100"/>
      <c r="S135" s="100"/>
      <c r="T135" s="100"/>
      <c r="U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</row>
    <row r="136" spans="1:34" x14ac:dyDescent="0.2">
      <c r="A136" s="100"/>
      <c r="B136" s="100"/>
      <c r="D136" s="99"/>
      <c r="F136" s="100"/>
      <c r="G136" s="100"/>
      <c r="H136" s="100"/>
      <c r="I136" s="100"/>
      <c r="J136" s="100"/>
      <c r="K136" s="100"/>
      <c r="L136" s="100"/>
      <c r="M136" s="100"/>
      <c r="N136" s="100"/>
      <c r="O136" s="99"/>
      <c r="P136" s="100"/>
      <c r="Q136" s="100"/>
      <c r="R136" s="100"/>
      <c r="S136" s="100"/>
      <c r="T136" s="100"/>
      <c r="U136" s="100"/>
      <c r="W136" s="100"/>
      <c r="X136" s="100"/>
      <c r="Y136" s="100"/>
      <c r="Z136" s="100"/>
      <c r="AA136" s="100"/>
      <c r="AB136" s="100"/>
    </row>
    <row r="137" spans="1:34" x14ac:dyDescent="0.2">
      <c r="A137" s="100"/>
      <c r="B137" s="100"/>
      <c r="D137" s="99"/>
      <c r="F137" s="100"/>
      <c r="G137" s="100"/>
      <c r="H137" s="100"/>
      <c r="I137" s="100"/>
      <c r="J137" s="100"/>
      <c r="K137" s="100"/>
      <c r="L137" s="100"/>
      <c r="M137" s="100"/>
      <c r="N137" s="100"/>
      <c r="O137" s="99"/>
      <c r="P137" s="100"/>
      <c r="Q137" s="100"/>
      <c r="R137" s="100"/>
      <c r="S137" s="100"/>
      <c r="T137" s="100"/>
      <c r="U137" s="100"/>
      <c r="W137" s="100"/>
      <c r="X137" s="100"/>
      <c r="Y137" s="100"/>
      <c r="Z137" s="100"/>
      <c r="AA137" s="100"/>
      <c r="AB137" s="100"/>
    </row>
    <row r="138" spans="1:34" x14ac:dyDescent="0.2">
      <c r="A138" s="100"/>
      <c r="B138" s="100"/>
      <c r="D138" s="99"/>
      <c r="F138" s="100"/>
      <c r="G138" s="100"/>
      <c r="H138" s="100"/>
      <c r="I138" s="100"/>
      <c r="J138" s="100"/>
      <c r="K138" s="100"/>
      <c r="L138" s="100"/>
      <c r="M138" s="100"/>
      <c r="N138" s="100"/>
      <c r="O138" s="99"/>
      <c r="P138" s="100"/>
      <c r="Q138" s="100"/>
      <c r="R138" s="100"/>
      <c r="S138" s="100"/>
      <c r="T138" s="100"/>
      <c r="U138" s="100"/>
      <c r="W138" s="100"/>
      <c r="X138" s="100"/>
      <c r="Y138" s="100"/>
      <c r="Z138" s="100"/>
      <c r="AA138" s="100"/>
      <c r="AB138" s="100"/>
    </row>
    <row r="139" spans="1:34" x14ac:dyDescent="0.2">
      <c r="A139" s="100"/>
      <c r="B139" s="100"/>
      <c r="D139" s="99"/>
      <c r="F139" s="100"/>
      <c r="G139" s="100"/>
      <c r="H139" s="100"/>
      <c r="I139" s="100"/>
      <c r="J139" s="100"/>
      <c r="K139" s="100"/>
      <c r="L139" s="100"/>
      <c r="M139" s="100"/>
      <c r="N139" s="100"/>
      <c r="O139" s="99"/>
      <c r="P139" s="100"/>
      <c r="Q139" s="100"/>
      <c r="R139" s="100"/>
      <c r="S139" s="100"/>
      <c r="T139" s="100"/>
      <c r="U139" s="100"/>
      <c r="W139" s="100"/>
      <c r="X139" s="100"/>
      <c r="Y139" s="100"/>
      <c r="Z139" s="100"/>
      <c r="AA139" s="100"/>
      <c r="AB139" s="100"/>
    </row>
    <row r="140" spans="1:34" x14ac:dyDescent="0.2">
      <c r="A140" s="100"/>
      <c r="B140" s="100"/>
      <c r="D140" s="99"/>
      <c r="F140" s="100"/>
      <c r="G140" s="100"/>
      <c r="H140" s="100"/>
      <c r="I140" s="100"/>
      <c r="J140" s="100"/>
      <c r="K140" s="100"/>
      <c r="L140" s="100"/>
      <c r="M140" s="100"/>
      <c r="N140" s="100"/>
      <c r="O140" s="99"/>
      <c r="P140" s="100"/>
      <c r="Q140" s="100"/>
      <c r="R140" s="100"/>
      <c r="S140" s="100"/>
      <c r="T140" s="100"/>
      <c r="U140" s="100"/>
      <c r="W140" s="100"/>
      <c r="X140" s="100"/>
      <c r="Y140" s="100"/>
      <c r="Z140" s="100"/>
      <c r="AA140" s="100"/>
      <c r="AB140" s="100"/>
    </row>
    <row r="141" spans="1:34" x14ac:dyDescent="0.2">
      <c r="A141" s="100"/>
      <c r="B141" s="100"/>
      <c r="D141" s="99"/>
      <c r="F141" s="100"/>
      <c r="G141" s="100"/>
      <c r="H141" s="100"/>
      <c r="I141" s="100"/>
      <c r="J141" s="100"/>
      <c r="K141" s="100"/>
      <c r="L141" s="100"/>
      <c r="M141" s="100"/>
      <c r="N141" s="100"/>
      <c r="O141" s="99"/>
      <c r="P141" s="100"/>
      <c r="Q141" s="100"/>
      <c r="R141" s="100"/>
      <c r="S141" s="100"/>
      <c r="T141" s="100"/>
      <c r="U141" s="100"/>
      <c r="W141" s="100"/>
      <c r="X141" s="100"/>
      <c r="Y141" s="100"/>
      <c r="Z141" s="100"/>
      <c r="AA141" s="100"/>
      <c r="AB141" s="100"/>
    </row>
    <row r="142" spans="1:34" x14ac:dyDescent="0.2">
      <c r="A142" s="100"/>
      <c r="B142" s="100"/>
      <c r="D142" s="99"/>
      <c r="F142" s="100"/>
      <c r="G142" s="100"/>
      <c r="H142" s="100"/>
      <c r="I142" s="100"/>
      <c r="J142" s="100"/>
      <c r="K142" s="100"/>
      <c r="L142" s="100"/>
      <c r="M142" s="100"/>
      <c r="N142" s="100"/>
      <c r="O142" s="99"/>
      <c r="P142" s="100"/>
      <c r="Q142" s="100"/>
      <c r="R142" s="100"/>
      <c r="S142" s="100"/>
      <c r="T142" s="100"/>
      <c r="U142" s="100"/>
      <c r="W142" s="100"/>
      <c r="X142" s="100"/>
      <c r="Y142" s="100"/>
      <c r="Z142" s="100"/>
      <c r="AA142" s="100"/>
      <c r="AB142" s="100"/>
    </row>
    <row r="143" spans="1:34" x14ac:dyDescent="0.2">
      <c r="A143" s="100"/>
      <c r="B143" s="100"/>
      <c r="D143" s="99"/>
      <c r="F143" s="100"/>
      <c r="G143" s="100"/>
      <c r="H143" s="100"/>
      <c r="I143" s="100"/>
      <c r="J143" s="100"/>
      <c r="K143" s="100"/>
      <c r="L143" s="100"/>
      <c r="M143" s="100"/>
      <c r="N143" s="100"/>
      <c r="O143" s="99"/>
      <c r="P143" s="100"/>
      <c r="Q143" s="100"/>
      <c r="R143" s="100"/>
      <c r="S143" s="100"/>
      <c r="T143" s="100"/>
      <c r="U143" s="100"/>
      <c r="W143" s="100"/>
      <c r="X143" s="100"/>
      <c r="Y143" s="100"/>
      <c r="Z143" s="100"/>
      <c r="AA143" s="100"/>
      <c r="AB143" s="100"/>
    </row>
    <row r="144" spans="1:34" x14ac:dyDescent="0.2">
      <c r="A144" s="100"/>
      <c r="B144" s="100"/>
      <c r="D144" s="99"/>
      <c r="F144" s="100"/>
      <c r="G144" s="100"/>
      <c r="H144" s="100"/>
      <c r="I144" s="100"/>
      <c r="J144" s="100"/>
      <c r="K144" s="100"/>
      <c r="L144" s="100"/>
      <c r="M144" s="100"/>
      <c r="N144" s="100"/>
      <c r="O144" s="99"/>
      <c r="P144" s="100"/>
      <c r="Q144" s="100"/>
      <c r="R144" s="100"/>
      <c r="S144" s="100"/>
      <c r="T144" s="100"/>
      <c r="U144" s="100"/>
      <c r="W144" s="100"/>
      <c r="X144" s="100"/>
      <c r="Y144" s="100"/>
      <c r="Z144" s="100"/>
      <c r="AA144" s="100"/>
      <c r="AB144" s="100"/>
    </row>
    <row r="145" spans="1:28" x14ac:dyDescent="0.2">
      <c r="A145" s="100"/>
      <c r="B145" s="100"/>
      <c r="D145" s="99"/>
      <c r="F145" s="100"/>
      <c r="G145" s="100"/>
      <c r="H145" s="100"/>
      <c r="I145" s="100"/>
      <c r="J145" s="100"/>
      <c r="K145" s="100"/>
      <c r="L145" s="100"/>
      <c r="M145" s="100"/>
      <c r="N145" s="100"/>
      <c r="O145" s="99"/>
      <c r="P145" s="100"/>
      <c r="Q145" s="100"/>
      <c r="R145" s="100"/>
      <c r="S145" s="100"/>
      <c r="T145" s="100"/>
      <c r="U145" s="100"/>
      <c r="W145" s="100"/>
      <c r="X145" s="100"/>
      <c r="Y145" s="100"/>
      <c r="Z145" s="100"/>
      <c r="AA145" s="100"/>
      <c r="AB145" s="100"/>
    </row>
    <row r="146" spans="1:28" x14ac:dyDescent="0.2">
      <c r="A146" s="100"/>
      <c r="B146" s="100"/>
      <c r="D146" s="99"/>
      <c r="F146" s="100"/>
      <c r="G146" s="100"/>
      <c r="M146" s="100"/>
      <c r="N146" s="100"/>
      <c r="O146" s="99"/>
      <c r="P146" s="100"/>
      <c r="Q146" s="100"/>
      <c r="R146" s="100"/>
      <c r="S146" s="100"/>
      <c r="T146" s="100"/>
      <c r="U146" s="100"/>
      <c r="W146" s="100"/>
      <c r="X146" s="100"/>
      <c r="Y146" s="100"/>
      <c r="Z146" s="100"/>
      <c r="AA146" s="100"/>
      <c r="AB146" s="100"/>
    </row>
    <row r="147" spans="1:28" x14ac:dyDescent="0.2">
      <c r="A147" s="100"/>
    </row>
    <row r="148" spans="1:28" x14ac:dyDescent="0.2">
      <c r="A148" s="100"/>
    </row>
  </sheetData>
  <mergeCells count="75">
    <mergeCell ref="S68:W68"/>
    <mergeCell ref="S63:X63"/>
    <mergeCell ref="B63:Q63"/>
    <mergeCell ref="B68:N68"/>
    <mergeCell ref="S69:W69"/>
    <mergeCell ref="B66:N66"/>
    <mergeCell ref="O66:Q66"/>
    <mergeCell ref="S66:W66"/>
    <mergeCell ref="B67:N67"/>
    <mergeCell ref="O67:Q67"/>
    <mergeCell ref="S67:W67"/>
    <mergeCell ref="B64:N64"/>
    <mergeCell ref="O64:Q64"/>
    <mergeCell ref="S64:W64"/>
    <mergeCell ref="B65:N65"/>
    <mergeCell ref="O65:Q65"/>
    <mergeCell ref="A18:B18"/>
    <mergeCell ref="D18:F18"/>
    <mergeCell ref="O18:AB18"/>
    <mergeCell ref="A12:D12"/>
    <mergeCell ref="A13:D13"/>
    <mergeCell ref="O13:S13"/>
    <mergeCell ref="A10:D11"/>
    <mergeCell ref="F10:F11"/>
    <mergeCell ref="O11:S11"/>
    <mergeCell ref="A16:AB16"/>
    <mergeCell ref="W8:AB10"/>
    <mergeCell ref="Q33:AB33"/>
    <mergeCell ref="Q51:AB51"/>
    <mergeCell ref="A1:AB2"/>
    <mergeCell ref="A3:AB3"/>
    <mergeCell ref="A4:AB4"/>
    <mergeCell ref="A5:B5"/>
    <mergeCell ref="N5:Q5"/>
    <mergeCell ref="R5:T5"/>
    <mergeCell ref="U5:W5"/>
    <mergeCell ref="A7:F7"/>
    <mergeCell ref="O7:AB7"/>
    <mergeCell ref="Q20:AB20"/>
    <mergeCell ref="A8:D9"/>
    <mergeCell ref="F8:F9"/>
    <mergeCell ref="O8:S8"/>
    <mergeCell ref="O9:S10"/>
    <mergeCell ref="Q26:AB26"/>
    <mergeCell ref="Q27:AB27"/>
    <mergeCell ref="A61:AB61"/>
    <mergeCell ref="Q35:AB35"/>
    <mergeCell ref="Q36:AB36"/>
    <mergeCell ref="Q37:AB37"/>
    <mergeCell ref="Q38:AB38"/>
    <mergeCell ref="Q40:AB40"/>
    <mergeCell ref="Q41:AB41"/>
    <mergeCell ref="Q42:AB42"/>
    <mergeCell ref="Q43:AB43"/>
    <mergeCell ref="Q44:AB44"/>
    <mergeCell ref="Q45:AB45"/>
    <mergeCell ref="Q54:X59"/>
    <mergeCell ref="Q30:AB30"/>
    <mergeCell ref="Q31:AB31"/>
    <mergeCell ref="Q28:AB28"/>
    <mergeCell ref="Q29:AB29"/>
    <mergeCell ref="S65:W65"/>
    <mergeCell ref="AD3:AH5"/>
    <mergeCell ref="Q52:AB52"/>
    <mergeCell ref="O12:S12"/>
    <mergeCell ref="Q47:AB47"/>
    <mergeCell ref="Q48:AB48"/>
    <mergeCell ref="Q49:AB49"/>
    <mergeCell ref="Q50:AB50"/>
    <mergeCell ref="Q19:AB19"/>
    <mergeCell ref="Q34:AB34"/>
    <mergeCell ref="Q21:AB21"/>
    <mergeCell ref="Q22:AB22"/>
    <mergeCell ref="Q23:AB23"/>
    <mergeCell ref="Q24:AB24"/>
  </mergeCells>
  <conditionalFormatting sqref="N5:Q5">
    <cfRule type="expression" dxfId="16" priority="10" stopIfTrue="1">
      <formula>AND($F$5="jusqu'au :")</formula>
    </cfRule>
  </conditionalFormatting>
  <conditionalFormatting sqref="X69">
    <cfRule type="expression" dxfId="15" priority="6" stopIfTrue="1">
      <formula>AND($S$69="Heures IRP de délégation")</formula>
    </cfRule>
  </conditionalFormatting>
  <conditionalFormatting sqref="F41:F45 D41:D45 F27:F31 D27:D31 F23:F24 D23:D24 F48:F52 D48:D52 D38 F38 F35:F36 D35:D36">
    <cfRule type="cellIs" dxfId="14" priority="2" operator="notEqual">
      <formula>0.5</formula>
    </cfRule>
  </conditionalFormatting>
  <conditionalFormatting sqref="F34 D34">
    <cfRule type="cellIs" dxfId="13" priority="1" operator="notEqual">
      <formula>0.5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5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'EVP SOURCE'!$J$3:$J$4</xm:f>
          </x14:formula1>
          <xm:sqref>D5</xm:sqref>
        </x14:dataValidation>
        <x14:dataValidation type="list" allowBlank="1" showInputMessage="1" showErrorMessage="1">
          <x14:formula1>
            <xm:f>'EVP SOURCE'!$J$6:$J$7</xm:f>
          </x14:formula1>
          <xm:sqref>U5:W5</xm:sqref>
        </x14:dataValidation>
        <x14:dataValidation type="list" allowBlank="1" showInputMessage="1" showErrorMessage="1">
          <x14:formula1>
            <xm:f>'EVP SOURCE'!$J$9:$J$10</xm:f>
          </x14:formula1>
          <xm:sqref>Y5 AA5</xm:sqref>
        </x14:dataValidation>
        <x14:dataValidation type="list" showInputMessage="1" showErrorMessage="1">
          <x14:formula1>
            <xm:f>'EVP SOURCE'!$B$15:$B$18</xm:f>
          </x14:formula1>
          <xm:sqref>F20:F24 D27:D31 F27:F31 F48:F52 D48:D52 D41:D45 F41:F45 D20:D24 D35:D38 F35:F38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132"/>
  <sheetViews>
    <sheetView zoomScale="90" zoomScaleNormal="90" workbookViewId="0">
      <selection sqref="A1:XFD1048576"/>
    </sheetView>
  </sheetViews>
  <sheetFormatPr baseColWidth="10" defaultColWidth="11.42578125" defaultRowHeight="14.25" x14ac:dyDescent="0.2"/>
  <cols>
    <col min="1" max="1" width="16.140625" style="139" bestFit="1" customWidth="1"/>
    <col min="2" max="2" width="10.85546875" style="139" customWidth="1"/>
    <col min="3" max="3" width="1.42578125" style="100" customWidth="1"/>
    <col min="4" max="4" width="17.7109375" style="184" customWidth="1"/>
    <col min="5" max="5" width="1.140625" style="168" customWidth="1"/>
    <col min="6" max="6" width="17.7109375" style="139" customWidth="1"/>
    <col min="7" max="7" width="1.140625" style="139" customWidth="1"/>
    <col min="8" max="13" width="5.7109375" style="139" hidden="1" customWidth="1"/>
    <col min="14" max="14" width="1.140625" style="139" customWidth="1"/>
    <col min="15" max="15" width="11" style="184" customWidth="1"/>
    <col min="16" max="16" width="1.140625" style="139" customWidth="1"/>
    <col min="17" max="18" width="5.7109375" style="139" customWidth="1"/>
    <col min="19" max="19" width="9.7109375" style="139" customWidth="1"/>
    <col min="20" max="20" width="11.85546875" style="139" customWidth="1"/>
    <col min="21" max="21" width="10.140625" style="139" bestFit="1" customWidth="1"/>
    <col min="22" max="22" width="1.42578125" style="100" customWidth="1"/>
    <col min="23" max="23" width="9" style="139" bestFit="1" customWidth="1"/>
    <col min="24" max="27" width="10.7109375" style="139" customWidth="1"/>
    <col min="28" max="28" width="1.7109375" style="139" customWidth="1"/>
    <col min="29" max="29" width="1.140625" style="139" customWidth="1"/>
    <col min="30" max="32" width="11.42578125" style="139"/>
    <col min="33" max="33" width="13.5703125" style="139" customWidth="1"/>
    <col min="34" max="16384" width="11.42578125" style="139"/>
  </cols>
  <sheetData>
    <row r="1" spans="1:39" ht="15" customHeight="1" x14ac:dyDescent="0.2">
      <c r="A1" s="354" t="s">
        <v>31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</row>
    <row r="2" spans="1:39" ht="15" customHeight="1" thickBo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 ht="21.75" customHeight="1" x14ac:dyDescent="0.2">
      <c r="A3" s="355" t="str">
        <f>+'Période 1 - Paie Janvier'!A3:V3</f>
        <v>NOM + prénom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7"/>
      <c r="AC3" s="100"/>
      <c r="AD3" s="402"/>
      <c r="AE3" s="403"/>
      <c r="AF3" s="403"/>
      <c r="AG3" s="403"/>
      <c r="AH3" s="403"/>
      <c r="AI3" s="100"/>
      <c r="AJ3" s="100"/>
      <c r="AK3" s="100"/>
      <c r="AL3" s="100"/>
      <c r="AM3" s="100"/>
    </row>
    <row r="4" spans="1:39" ht="22.5" customHeight="1" thickBot="1" x14ac:dyDescent="0.25">
      <c r="A4" s="358" t="str">
        <f>+'Période 1 - Paie Janvier'!A4:V4</f>
        <v>STRUCTURE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60"/>
      <c r="AC4" s="100"/>
      <c r="AD4" s="403"/>
      <c r="AE4" s="403"/>
      <c r="AF4" s="403"/>
      <c r="AG4" s="403"/>
      <c r="AH4" s="403"/>
      <c r="AI4" s="100"/>
      <c r="AJ4" s="100"/>
      <c r="AK4" s="100"/>
      <c r="AL4" s="100"/>
      <c r="AM4" s="100"/>
    </row>
    <row r="5" spans="1:39" ht="37.5" customHeight="1" thickBot="1" x14ac:dyDescent="0.25">
      <c r="A5" s="361" t="s">
        <v>21</v>
      </c>
      <c r="B5" s="362"/>
      <c r="C5" s="140"/>
      <c r="D5" s="138" t="str">
        <f>'Période 2 - Paie Février'!D5</f>
        <v>CDI</v>
      </c>
      <c r="E5" s="140"/>
      <c r="F5" s="140" t="str">
        <f>'Période 2 - Paie Février'!F5</f>
        <v xml:space="preserve"> </v>
      </c>
      <c r="G5" s="140"/>
      <c r="H5" s="140"/>
      <c r="I5" s="140"/>
      <c r="J5" s="140"/>
      <c r="K5" s="140"/>
      <c r="L5" s="140"/>
      <c r="M5" s="140"/>
      <c r="N5" s="363"/>
      <c r="O5" s="363"/>
      <c r="P5" s="363"/>
      <c r="Q5" s="363"/>
      <c r="R5" s="362" t="s">
        <v>26</v>
      </c>
      <c r="S5" s="362"/>
      <c r="T5" s="362"/>
      <c r="U5" s="364" t="str">
        <f>'Période 2 - Paie Février'!U5:W5</f>
        <v>Temps_plein</v>
      </c>
      <c r="V5" s="364"/>
      <c r="W5" s="364"/>
      <c r="X5" s="141" t="s">
        <v>24</v>
      </c>
      <c r="Y5" s="138" t="str">
        <f>'Période 2 - Paie Février'!Y5</f>
        <v>Non</v>
      </c>
      <c r="Z5" s="141" t="s">
        <v>25</v>
      </c>
      <c r="AA5" s="101" t="str">
        <f>'Période 2 - Paie Février'!AA5</f>
        <v>Non</v>
      </c>
      <c r="AB5" s="142"/>
      <c r="AC5" s="100"/>
      <c r="AD5" s="403"/>
      <c r="AE5" s="403"/>
      <c r="AF5" s="403"/>
      <c r="AG5" s="403"/>
      <c r="AH5" s="403"/>
      <c r="AI5" s="100"/>
      <c r="AJ5" s="100"/>
      <c r="AK5" s="100"/>
      <c r="AL5" s="100"/>
      <c r="AM5" s="100"/>
    </row>
    <row r="6" spans="1:39" s="100" customFormat="1" ht="8.25" customHeight="1" thickBot="1" x14ac:dyDescent="0.25">
      <c r="A6" s="143"/>
      <c r="B6" s="143"/>
      <c r="C6" s="143"/>
      <c r="D6" s="144"/>
      <c r="E6" s="145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D6" s="185"/>
      <c r="AE6" s="185"/>
      <c r="AF6" s="185"/>
      <c r="AG6" s="185"/>
    </row>
    <row r="7" spans="1:39" ht="15" thickBot="1" x14ac:dyDescent="0.25">
      <c r="A7" s="349" t="s">
        <v>12</v>
      </c>
      <c r="B7" s="350"/>
      <c r="C7" s="350"/>
      <c r="D7" s="350"/>
      <c r="E7" s="351"/>
      <c r="F7" s="352"/>
      <c r="G7" s="147"/>
      <c r="H7" s="147"/>
      <c r="I7" s="147"/>
      <c r="J7" s="147"/>
      <c r="K7" s="147"/>
      <c r="L7" s="147"/>
      <c r="M7" s="147"/>
      <c r="N7" s="147"/>
      <c r="O7" s="349" t="s">
        <v>13</v>
      </c>
      <c r="P7" s="350"/>
      <c r="Q7" s="350"/>
      <c r="R7" s="350"/>
      <c r="S7" s="350"/>
      <c r="T7" s="350"/>
      <c r="U7" s="350"/>
      <c r="V7" s="350"/>
      <c r="W7" s="351"/>
      <c r="X7" s="351"/>
      <c r="Y7" s="351"/>
      <c r="Z7" s="351"/>
      <c r="AA7" s="351"/>
      <c r="AB7" s="353"/>
      <c r="AC7" s="100"/>
      <c r="AD7" s="185"/>
      <c r="AE7" s="185"/>
      <c r="AF7" s="185"/>
      <c r="AG7" s="185"/>
      <c r="AH7" s="100"/>
      <c r="AI7" s="100"/>
      <c r="AJ7" s="100"/>
      <c r="AK7" s="100"/>
      <c r="AL7" s="100"/>
      <c r="AM7" s="100"/>
    </row>
    <row r="8" spans="1:39" ht="29.25" customHeight="1" thickBot="1" x14ac:dyDescent="0.25">
      <c r="A8" s="377" t="s">
        <v>17</v>
      </c>
      <c r="B8" s="307"/>
      <c r="C8" s="307"/>
      <c r="D8" s="308"/>
      <c r="E8" s="148"/>
      <c r="F8" s="312">
        <v>218</v>
      </c>
      <c r="G8" s="149"/>
      <c r="H8" s="149"/>
      <c r="I8" s="149"/>
      <c r="J8" s="149"/>
      <c r="K8" s="149"/>
      <c r="L8" s="149"/>
      <c r="M8" s="149"/>
      <c r="N8" s="149"/>
      <c r="O8" s="323" t="str">
        <f>+'Période 2 - Paie Février'!O8:S8</f>
        <v>Nb jours repos FAJ pris
depuis 01.01.2024</v>
      </c>
      <c r="P8" s="324"/>
      <c r="Q8" s="324"/>
      <c r="R8" s="324"/>
      <c r="S8" s="325"/>
      <c r="T8" s="186">
        <f>SUM(K19:L48)+'Période 9 - Paie Septembre'!T8</f>
        <v>0</v>
      </c>
      <c r="W8" s="326" t="s">
        <v>14</v>
      </c>
      <c r="X8" s="327"/>
      <c r="Y8" s="327"/>
      <c r="Z8" s="327"/>
      <c r="AA8" s="327"/>
      <c r="AB8" s="328"/>
      <c r="AC8" s="100"/>
      <c r="AD8" s="185"/>
      <c r="AE8" s="185"/>
      <c r="AF8" s="185"/>
      <c r="AG8" s="185"/>
      <c r="AH8" s="100"/>
      <c r="AI8" s="100"/>
      <c r="AJ8" s="100"/>
      <c r="AK8" s="100"/>
      <c r="AL8" s="100"/>
      <c r="AM8" s="100"/>
    </row>
    <row r="9" spans="1:39" ht="20.100000000000001" customHeight="1" thickBot="1" x14ac:dyDescent="0.25">
      <c r="A9" s="309"/>
      <c r="B9" s="310"/>
      <c r="C9" s="310"/>
      <c r="D9" s="311"/>
      <c r="E9" s="139"/>
      <c r="F9" s="313"/>
      <c r="G9" s="149"/>
      <c r="H9" s="149"/>
      <c r="I9" s="149"/>
      <c r="J9" s="149"/>
      <c r="K9" s="149"/>
      <c r="L9" s="149"/>
      <c r="M9" s="149"/>
      <c r="N9" s="149"/>
      <c r="O9" s="335" t="s">
        <v>18</v>
      </c>
      <c r="P9" s="336"/>
      <c r="Q9" s="336"/>
      <c r="R9" s="336"/>
      <c r="S9" s="336"/>
      <c r="T9" s="151" t="s">
        <v>19</v>
      </c>
      <c r="U9" s="102">
        <v>0</v>
      </c>
      <c r="W9" s="329"/>
      <c r="X9" s="330"/>
      <c r="Y9" s="330"/>
      <c r="Z9" s="330"/>
      <c r="AA9" s="330"/>
      <c r="AB9" s="331"/>
      <c r="AC9" s="100"/>
      <c r="AD9" s="185"/>
      <c r="AE9" s="185"/>
      <c r="AF9" s="185"/>
      <c r="AG9" s="185"/>
      <c r="AH9" s="100"/>
      <c r="AI9" s="100"/>
      <c r="AJ9" s="100"/>
      <c r="AK9" s="100"/>
      <c r="AL9" s="100"/>
      <c r="AM9" s="100"/>
    </row>
    <row r="10" spans="1:39" ht="20.100000000000001" customHeight="1" thickBot="1" x14ac:dyDescent="0.25">
      <c r="A10" s="306" t="str">
        <f>+'Période 9 - Paie Septembre'!A10:D11</f>
        <v>Nb de jours ouvrés de repos FAJ
à prendre en 2024</v>
      </c>
      <c r="B10" s="307"/>
      <c r="C10" s="307"/>
      <c r="D10" s="308"/>
      <c r="E10" s="152"/>
      <c r="F10" s="312">
        <f>'Période 2 - Paie Février'!F10:F11</f>
        <v>9</v>
      </c>
      <c r="G10" s="149"/>
      <c r="H10" s="149"/>
      <c r="I10" s="149"/>
      <c r="J10" s="149"/>
      <c r="K10" s="149"/>
      <c r="L10" s="149"/>
      <c r="M10" s="149"/>
      <c r="N10" s="149"/>
      <c r="O10" s="337"/>
      <c r="P10" s="338"/>
      <c r="Q10" s="338"/>
      <c r="R10" s="338"/>
      <c r="S10" s="338"/>
      <c r="T10" s="151" t="s">
        <v>20</v>
      </c>
      <c r="U10" s="103">
        <f>'Période 9 - Paie Septembre'!U9:U10+U9</f>
        <v>0</v>
      </c>
      <c r="W10" s="332"/>
      <c r="X10" s="333"/>
      <c r="Y10" s="333"/>
      <c r="Z10" s="333"/>
      <c r="AA10" s="333"/>
      <c r="AB10" s="334"/>
      <c r="AC10" s="100"/>
      <c r="AD10" s="185"/>
      <c r="AE10" s="185"/>
      <c r="AF10" s="185"/>
      <c r="AG10" s="185"/>
      <c r="AH10" s="100"/>
      <c r="AI10" s="100"/>
      <c r="AJ10" s="100"/>
      <c r="AK10" s="100"/>
      <c r="AL10" s="100"/>
      <c r="AM10" s="100"/>
    </row>
    <row r="11" spans="1:39" ht="35.25" customHeight="1" thickBot="1" x14ac:dyDescent="0.25">
      <c r="A11" s="394"/>
      <c r="B11" s="395"/>
      <c r="C11" s="395"/>
      <c r="D11" s="396"/>
      <c r="E11" s="152"/>
      <c r="F11" s="391"/>
      <c r="G11" s="149"/>
      <c r="H11" s="149"/>
      <c r="I11" s="149"/>
      <c r="J11" s="149"/>
      <c r="K11" s="149"/>
      <c r="L11" s="149"/>
      <c r="M11" s="149"/>
      <c r="N11" s="149"/>
      <c r="O11" s="368" t="str">
        <f>+'Période 9 - Paie Septembre'!O11:S11</f>
        <v>Nb jours repos restant à prendre
avant le 31.12.2024</v>
      </c>
      <c r="P11" s="369"/>
      <c r="Q11" s="369"/>
      <c r="R11" s="369"/>
      <c r="S11" s="370"/>
      <c r="T11" s="187">
        <f>F10-T8-U9</f>
        <v>9</v>
      </c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00"/>
      <c r="AI11" s="100"/>
      <c r="AJ11" s="100"/>
      <c r="AK11" s="100"/>
      <c r="AL11" s="100"/>
      <c r="AM11" s="100"/>
    </row>
    <row r="12" spans="1:39" ht="21.75" customHeight="1" thickBot="1" x14ac:dyDescent="0.25">
      <c r="A12" s="365" t="s">
        <v>156</v>
      </c>
      <c r="B12" s="366"/>
      <c r="C12" s="366"/>
      <c r="D12" s="367"/>
      <c r="E12" s="152"/>
      <c r="F12" s="188">
        <f>+D49+F49</f>
        <v>21</v>
      </c>
      <c r="G12" s="154"/>
      <c r="H12" s="154"/>
      <c r="I12" s="154"/>
      <c r="J12" s="154"/>
      <c r="K12" s="154"/>
      <c r="L12" s="154"/>
      <c r="M12" s="154"/>
      <c r="N12" s="154"/>
      <c r="O12" s="368" t="str">
        <f>+'Période 9 - Paie Septembre'!O12:S12</f>
        <v>JOURS TRAVAILLES 2024</v>
      </c>
      <c r="P12" s="369"/>
      <c r="Q12" s="369"/>
      <c r="R12" s="369"/>
      <c r="S12" s="370"/>
      <c r="T12" s="188">
        <f>+F12+'Période 9 - Paie Septembre'!T12</f>
        <v>189</v>
      </c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00"/>
      <c r="AI12" s="100"/>
      <c r="AJ12" s="100"/>
      <c r="AK12" s="100"/>
      <c r="AL12" s="100"/>
      <c r="AM12" s="100"/>
    </row>
    <row r="13" spans="1:39" ht="23.25" customHeight="1" thickBot="1" x14ac:dyDescent="0.25">
      <c r="A13" s="365" t="s">
        <v>159</v>
      </c>
      <c r="B13" s="366"/>
      <c r="C13" s="366"/>
      <c r="D13" s="367"/>
      <c r="E13" s="152"/>
      <c r="F13" s="189">
        <f>+J49</f>
        <v>21</v>
      </c>
      <c r="G13" s="154"/>
      <c r="H13" s="154"/>
      <c r="I13" s="154"/>
      <c r="J13" s="154"/>
      <c r="K13" s="154"/>
      <c r="L13" s="154"/>
      <c r="M13" s="154"/>
      <c r="N13" s="154"/>
      <c r="O13" s="368" t="str">
        <f>+'Période 9 - Paie Septembre'!O13:S13</f>
        <v>Cumul transport 2024</v>
      </c>
      <c r="P13" s="369"/>
      <c r="Q13" s="369"/>
      <c r="R13" s="369"/>
      <c r="S13" s="370"/>
      <c r="T13" s="189">
        <f>+F13+'Période 9 - Paie Septembre'!T13</f>
        <v>189</v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00"/>
      <c r="AI13" s="100"/>
      <c r="AJ13" s="100"/>
      <c r="AK13" s="100"/>
      <c r="AL13" s="100"/>
      <c r="AM13" s="100"/>
    </row>
    <row r="14" spans="1:39" ht="12.75" hidden="1" customHeight="1" x14ac:dyDescent="0.2">
      <c r="A14" s="100"/>
      <c r="B14" s="100"/>
      <c r="D14" s="100"/>
      <c r="E14" s="154"/>
      <c r="F14" s="100"/>
      <c r="G14" s="154"/>
      <c r="H14" s="155"/>
      <c r="I14" s="155"/>
      <c r="J14" s="155"/>
      <c r="K14" s="155"/>
      <c r="L14" s="155"/>
      <c r="M14" s="154"/>
      <c r="N14" s="154"/>
      <c r="O14" s="99"/>
      <c r="P14" s="100"/>
      <c r="Q14" s="100"/>
      <c r="R14" s="100"/>
      <c r="S14" s="100"/>
      <c r="T14" s="100"/>
      <c r="U14" s="100"/>
      <c r="W14" s="100"/>
      <c r="X14" s="100"/>
      <c r="Y14" s="100"/>
      <c r="Z14" s="100"/>
      <c r="AA14" s="100"/>
      <c r="AB14" s="100"/>
      <c r="AC14" s="100"/>
      <c r="AD14" s="185"/>
      <c r="AE14" s="185"/>
      <c r="AF14" s="185"/>
      <c r="AG14" s="185"/>
      <c r="AH14" s="100"/>
      <c r="AI14" s="100"/>
      <c r="AJ14" s="100"/>
      <c r="AK14" s="100"/>
      <c r="AL14" s="100"/>
      <c r="AM14" s="100"/>
    </row>
    <row r="15" spans="1:39" s="100" customFormat="1" ht="6.75" customHeight="1" thickBot="1" x14ac:dyDescent="0.25">
      <c r="A15" s="191"/>
      <c r="B15" s="192"/>
      <c r="C15" s="192"/>
      <c r="D15" s="193"/>
      <c r="E15" s="193"/>
      <c r="F15" s="194"/>
      <c r="G15" s="155"/>
      <c r="H15" s="155"/>
      <c r="I15" s="155"/>
      <c r="J15" s="155"/>
      <c r="K15" s="155"/>
      <c r="L15" s="155"/>
      <c r="M15" s="155"/>
      <c r="N15" s="155"/>
      <c r="O15" s="99"/>
      <c r="AD15" s="185"/>
      <c r="AE15" s="185"/>
      <c r="AF15" s="185"/>
      <c r="AG15" s="185"/>
    </row>
    <row r="16" spans="1:39" ht="47.25" customHeight="1" thickBot="1" x14ac:dyDescent="0.25">
      <c r="A16" s="385" t="s">
        <v>184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/>
      <c r="AC16" s="100"/>
      <c r="AD16" s="185"/>
      <c r="AE16" s="185"/>
      <c r="AF16" s="185"/>
      <c r="AG16" s="185"/>
      <c r="AH16" s="100"/>
      <c r="AI16" s="100"/>
      <c r="AJ16" s="100"/>
      <c r="AK16" s="100"/>
      <c r="AL16" s="100"/>
      <c r="AM16" s="100"/>
    </row>
    <row r="17" spans="1:39" s="100" customFormat="1" ht="7.5" customHeight="1" thickBot="1" x14ac:dyDescent="0.25">
      <c r="C17" s="156"/>
      <c r="D17" s="157"/>
      <c r="E17" s="158"/>
      <c r="F17" s="159"/>
      <c r="G17" s="159"/>
      <c r="H17" s="154" t="s">
        <v>162</v>
      </c>
      <c r="I17" s="154" t="s">
        <v>162</v>
      </c>
      <c r="J17" s="154"/>
      <c r="K17" s="154" t="s">
        <v>36</v>
      </c>
      <c r="L17" s="154" t="s">
        <v>36</v>
      </c>
      <c r="M17" s="159"/>
      <c r="N17" s="159"/>
      <c r="O17" s="99"/>
      <c r="AD17" s="185"/>
      <c r="AE17" s="185"/>
      <c r="AF17" s="185"/>
      <c r="AG17" s="185"/>
    </row>
    <row r="18" spans="1:39" ht="26.25" customHeight="1" thickBot="1" x14ac:dyDescent="0.25">
      <c r="A18" s="343" t="s">
        <v>6</v>
      </c>
      <c r="B18" s="344"/>
      <c r="D18" s="343" t="s">
        <v>11</v>
      </c>
      <c r="E18" s="345"/>
      <c r="F18" s="344"/>
      <c r="G18" s="154"/>
      <c r="H18" s="154"/>
      <c r="I18" s="154"/>
      <c r="J18" s="154"/>
      <c r="K18" s="154"/>
      <c r="L18" s="154"/>
      <c r="M18" s="154"/>
      <c r="N18" s="154"/>
      <c r="O18" s="346" t="s">
        <v>8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8"/>
      <c r="AC18" s="100"/>
      <c r="AD18" s="185"/>
      <c r="AE18" s="185"/>
      <c r="AF18" s="185"/>
      <c r="AG18" s="185"/>
      <c r="AH18" s="100"/>
      <c r="AI18" s="100"/>
      <c r="AJ18" s="100"/>
      <c r="AK18" s="100"/>
      <c r="AL18" s="100"/>
      <c r="AM18" s="100"/>
    </row>
    <row r="19" spans="1:39" s="154" customFormat="1" ht="26.25" customHeight="1" thickBot="1" x14ac:dyDescent="0.25">
      <c r="A19" s="160"/>
      <c r="B19" s="160"/>
      <c r="D19" s="96" t="s">
        <v>7</v>
      </c>
      <c r="E19" s="98"/>
      <c r="F19" s="96" t="s">
        <v>5</v>
      </c>
      <c r="H19" s="154">
        <f>IF(D19=0.5,0.5,0)</f>
        <v>0</v>
      </c>
      <c r="I19" s="154">
        <f>IF(F19=0.5,0.5,0)</f>
        <v>0</v>
      </c>
      <c r="J19" s="154">
        <f>IF(I19+H19&gt;0,1,0)</f>
        <v>0</v>
      </c>
      <c r="K19" s="154">
        <f>IF(D19="FAJ",0.5,0)</f>
        <v>0</v>
      </c>
      <c r="L19" s="154">
        <f>IF(F19="FAJ",0.5,0)</f>
        <v>0</v>
      </c>
      <c r="O19" s="97" t="s">
        <v>15</v>
      </c>
      <c r="P19" s="98"/>
      <c r="Q19" s="300" t="s">
        <v>16</v>
      </c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2"/>
      <c r="AD19" s="185"/>
      <c r="AE19" s="185"/>
      <c r="AF19" s="185"/>
      <c r="AG19" s="185"/>
    </row>
    <row r="20" spans="1:39" ht="15" customHeight="1" x14ac:dyDescent="0.2">
      <c r="A20" s="215" t="s">
        <v>0</v>
      </c>
      <c r="B20" s="216">
        <v>45171</v>
      </c>
      <c r="C20" s="195"/>
      <c r="D20" s="137">
        <v>0.5</v>
      </c>
      <c r="E20" s="137">
        <v>0.5</v>
      </c>
      <c r="F20" s="137">
        <v>0.5</v>
      </c>
      <c r="G20" s="202"/>
      <c r="H20" s="202">
        <f t="shared" ref="H20:H48" si="0">IF(D20=0.5,0.5,0)</f>
        <v>0.5</v>
      </c>
      <c r="I20" s="202">
        <f t="shared" ref="I20:I48" si="1">IF(F20=0.5,0.5,0)</f>
        <v>0.5</v>
      </c>
      <c r="J20" s="202">
        <f t="shared" ref="J20:J48" si="2">IF(I20+H20&gt;0,1,0)</f>
        <v>1</v>
      </c>
      <c r="K20" s="202">
        <f t="shared" ref="K20:K48" si="3">IF(D20="FAJ",0.5,0)</f>
        <v>0</v>
      </c>
      <c r="L20" s="202">
        <f t="shared" ref="L20:L48" si="4">IF(F20="FAJ",0.5,0)</f>
        <v>0</v>
      </c>
      <c r="M20" s="202"/>
      <c r="N20" s="195"/>
      <c r="O20" s="121"/>
      <c r="P20" s="118"/>
      <c r="Q20" s="421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3"/>
      <c r="AC20" s="100"/>
      <c r="AD20" s="185"/>
      <c r="AE20" s="185"/>
      <c r="AF20" s="185"/>
      <c r="AG20" s="185"/>
      <c r="AH20" s="100"/>
      <c r="AI20" s="100"/>
      <c r="AJ20" s="100"/>
      <c r="AK20" s="100"/>
      <c r="AL20" s="100"/>
      <c r="AM20" s="100"/>
    </row>
    <row r="21" spans="1:39" ht="15" customHeight="1" x14ac:dyDescent="0.2">
      <c r="A21" s="217" t="s">
        <v>1</v>
      </c>
      <c r="B21" s="218">
        <f>B20+1</f>
        <v>45172</v>
      </c>
      <c r="C21" s="195"/>
      <c r="D21" s="137">
        <v>0.5</v>
      </c>
      <c r="E21" s="137">
        <v>0.5</v>
      </c>
      <c r="F21" s="137">
        <v>0.5</v>
      </c>
      <c r="G21" s="202"/>
      <c r="H21" s="202">
        <f t="shared" si="0"/>
        <v>0.5</v>
      </c>
      <c r="I21" s="202">
        <f t="shared" si="1"/>
        <v>0.5</v>
      </c>
      <c r="J21" s="202">
        <f t="shared" si="2"/>
        <v>1</v>
      </c>
      <c r="K21" s="202">
        <f t="shared" si="3"/>
        <v>0</v>
      </c>
      <c r="L21" s="202">
        <f t="shared" si="4"/>
        <v>0</v>
      </c>
      <c r="M21" s="202"/>
      <c r="N21" s="195"/>
      <c r="O21" s="122"/>
      <c r="P21" s="118"/>
      <c r="Q21" s="444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6"/>
      <c r="AC21" s="100"/>
      <c r="AD21" s="185"/>
      <c r="AE21" s="185"/>
      <c r="AF21" s="185"/>
      <c r="AG21" s="185"/>
      <c r="AH21" s="100"/>
      <c r="AI21" s="100"/>
      <c r="AJ21" s="100"/>
      <c r="AK21" s="100"/>
      <c r="AL21" s="100"/>
      <c r="AM21" s="100"/>
    </row>
    <row r="22" spans="1:39" ht="15" customHeight="1" x14ac:dyDescent="0.2">
      <c r="A22" s="217" t="s">
        <v>2</v>
      </c>
      <c r="B22" s="218">
        <f t="shared" ref="B22:B24" si="5">B21+1</f>
        <v>45173</v>
      </c>
      <c r="C22" s="195"/>
      <c r="D22" s="137">
        <v>0.5</v>
      </c>
      <c r="E22" s="137">
        <v>0.5</v>
      </c>
      <c r="F22" s="137">
        <v>0.5</v>
      </c>
      <c r="G22" s="202"/>
      <c r="H22" s="202">
        <f t="shared" si="0"/>
        <v>0.5</v>
      </c>
      <c r="I22" s="202">
        <f t="shared" si="1"/>
        <v>0.5</v>
      </c>
      <c r="J22" s="202">
        <f t="shared" si="2"/>
        <v>1</v>
      </c>
      <c r="K22" s="202">
        <f t="shared" si="3"/>
        <v>0</v>
      </c>
      <c r="L22" s="202">
        <f t="shared" si="4"/>
        <v>0</v>
      </c>
      <c r="M22" s="202"/>
      <c r="N22" s="195"/>
      <c r="O22" s="122"/>
      <c r="P22" s="118"/>
      <c r="Q22" s="444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6"/>
      <c r="AC22" s="100"/>
      <c r="AD22" s="185"/>
      <c r="AE22" s="185"/>
      <c r="AF22" s="185"/>
      <c r="AG22" s="185"/>
      <c r="AH22" s="100"/>
      <c r="AI22" s="100"/>
      <c r="AJ22" s="100"/>
      <c r="AK22" s="100"/>
      <c r="AL22" s="100"/>
      <c r="AM22" s="100"/>
    </row>
    <row r="23" spans="1:39" ht="15" customHeight="1" x14ac:dyDescent="0.2">
      <c r="A23" s="217" t="s">
        <v>3</v>
      </c>
      <c r="B23" s="218">
        <f t="shared" si="5"/>
        <v>45174</v>
      </c>
      <c r="C23" s="195"/>
      <c r="D23" s="137">
        <v>0.5</v>
      </c>
      <c r="E23" s="137">
        <v>0.5</v>
      </c>
      <c r="F23" s="137">
        <v>0.5</v>
      </c>
      <c r="G23" s="202"/>
      <c r="H23" s="202">
        <f t="shared" ref="H23" si="6">IF(D23=0.5,0.5,0)</f>
        <v>0.5</v>
      </c>
      <c r="I23" s="202">
        <f t="shared" ref="I23" si="7">IF(F23=0.5,0.5,0)</f>
        <v>0.5</v>
      </c>
      <c r="J23" s="202">
        <f t="shared" ref="J23" si="8">IF(I23+H23&gt;0,1,0)</f>
        <v>1</v>
      </c>
      <c r="K23" s="202">
        <f t="shared" ref="K23" si="9">IF(D23="FAJ",0.5,0)</f>
        <v>0</v>
      </c>
      <c r="L23" s="202">
        <f t="shared" ref="L23" si="10">IF(F23="FAJ",0.5,0)</f>
        <v>0</v>
      </c>
      <c r="M23" s="202"/>
      <c r="N23" s="195"/>
      <c r="O23" s="122"/>
      <c r="P23" s="118"/>
      <c r="Q23" s="444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6"/>
      <c r="AC23" s="100"/>
      <c r="AD23" s="185"/>
      <c r="AE23" s="185"/>
      <c r="AF23" s="185"/>
      <c r="AG23" s="185"/>
      <c r="AH23" s="100"/>
      <c r="AI23" s="100"/>
      <c r="AJ23" s="100"/>
      <c r="AK23" s="100"/>
      <c r="AL23" s="100"/>
      <c r="AM23" s="100"/>
    </row>
    <row r="24" spans="1:39" ht="15" customHeight="1" thickBot="1" x14ac:dyDescent="0.25">
      <c r="A24" s="219" t="s">
        <v>4</v>
      </c>
      <c r="B24" s="218">
        <f t="shared" si="5"/>
        <v>45175</v>
      </c>
      <c r="C24" s="195"/>
      <c r="D24" s="137">
        <v>0.5</v>
      </c>
      <c r="E24" s="137">
        <v>0.5</v>
      </c>
      <c r="F24" s="137">
        <v>0.5</v>
      </c>
      <c r="G24" s="202"/>
      <c r="H24" s="202">
        <f t="shared" si="0"/>
        <v>0.5</v>
      </c>
      <c r="I24" s="202">
        <f t="shared" si="1"/>
        <v>0.5</v>
      </c>
      <c r="J24" s="202">
        <f t="shared" si="2"/>
        <v>1</v>
      </c>
      <c r="K24" s="202">
        <f t="shared" si="3"/>
        <v>0</v>
      </c>
      <c r="L24" s="202">
        <f t="shared" si="4"/>
        <v>0</v>
      </c>
      <c r="M24" s="202"/>
      <c r="N24" s="195"/>
      <c r="O24" s="133"/>
      <c r="P24" s="118"/>
      <c r="Q24" s="447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9"/>
      <c r="AC24" s="100"/>
      <c r="AD24" s="185"/>
      <c r="AE24" s="185"/>
      <c r="AF24" s="185"/>
      <c r="AG24" s="185"/>
      <c r="AH24" s="100"/>
      <c r="AI24" s="100"/>
      <c r="AJ24" s="100"/>
      <c r="AK24" s="100"/>
      <c r="AL24" s="100"/>
      <c r="AM24" s="100"/>
    </row>
    <row r="25" spans="1:39" s="100" customFormat="1" ht="15" thickBot="1" x14ac:dyDescent="0.25">
      <c r="A25" s="197" t="s">
        <v>169</v>
      </c>
      <c r="B25" s="198">
        <f>B24+1</f>
        <v>45176</v>
      </c>
      <c r="C25" s="199"/>
      <c r="D25" s="113"/>
      <c r="E25" s="113"/>
      <c r="F25" s="114"/>
      <c r="G25" s="154"/>
      <c r="H25" s="154">
        <f t="shared" si="0"/>
        <v>0</v>
      </c>
      <c r="I25" s="154">
        <f t="shared" si="1"/>
        <v>0</v>
      </c>
      <c r="J25" s="154">
        <f t="shared" si="2"/>
        <v>0</v>
      </c>
      <c r="K25" s="154">
        <f t="shared" si="3"/>
        <v>0</v>
      </c>
      <c r="L25" s="154">
        <f t="shared" si="4"/>
        <v>0</v>
      </c>
      <c r="M25" s="154"/>
      <c r="O25" s="99"/>
      <c r="AD25" s="185"/>
      <c r="AE25" s="185"/>
      <c r="AF25" s="185"/>
      <c r="AG25" s="185"/>
    </row>
    <row r="26" spans="1:39" s="154" customFormat="1" ht="26.25" customHeight="1" thickBot="1" x14ac:dyDescent="0.25">
      <c r="A26" s="160"/>
      <c r="B26" s="160"/>
      <c r="D26" s="96" t="s">
        <v>7</v>
      </c>
      <c r="E26" s="98"/>
      <c r="F26" s="96" t="s">
        <v>5</v>
      </c>
      <c r="H26" s="154">
        <f t="shared" si="0"/>
        <v>0</v>
      </c>
      <c r="I26" s="154">
        <f t="shared" si="1"/>
        <v>0</v>
      </c>
      <c r="J26" s="154">
        <f t="shared" si="2"/>
        <v>0</v>
      </c>
      <c r="K26" s="154">
        <f t="shared" si="3"/>
        <v>0</v>
      </c>
      <c r="L26" s="154">
        <f t="shared" si="4"/>
        <v>0</v>
      </c>
      <c r="O26" s="97" t="s">
        <v>15</v>
      </c>
      <c r="P26" s="98"/>
      <c r="Q26" s="300" t="s">
        <v>16</v>
      </c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D26" s="185"/>
      <c r="AE26" s="185"/>
      <c r="AF26" s="185"/>
      <c r="AG26" s="185"/>
    </row>
    <row r="27" spans="1:39" ht="15" customHeight="1" x14ac:dyDescent="0.2">
      <c r="A27" s="161" t="s">
        <v>0</v>
      </c>
      <c r="B27" s="162">
        <f>B24+3</f>
        <v>45178</v>
      </c>
      <c r="D27" s="86">
        <v>0.5</v>
      </c>
      <c r="E27" s="6"/>
      <c r="F27" s="86">
        <v>0.5</v>
      </c>
      <c r="G27" s="154"/>
      <c r="H27" s="154">
        <f t="shared" si="0"/>
        <v>0.5</v>
      </c>
      <c r="I27" s="154">
        <f t="shared" si="1"/>
        <v>0.5</v>
      </c>
      <c r="J27" s="154">
        <f t="shared" si="2"/>
        <v>1</v>
      </c>
      <c r="K27" s="154">
        <f t="shared" si="3"/>
        <v>0</v>
      </c>
      <c r="L27" s="154">
        <f t="shared" si="4"/>
        <v>0</v>
      </c>
      <c r="M27" s="154"/>
      <c r="O27" s="7"/>
      <c r="P27" s="6"/>
      <c r="Q27" s="303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5"/>
      <c r="AC27" s="100"/>
      <c r="AD27" s="185"/>
      <c r="AE27" s="185"/>
      <c r="AF27" s="185"/>
      <c r="AG27" s="185"/>
      <c r="AH27" s="100"/>
      <c r="AI27" s="100"/>
      <c r="AJ27" s="100"/>
      <c r="AK27" s="100"/>
      <c r="AL27" s="100"/>
      <c r="AM27" s="100"/>
    </row>
    <row r="28" spans="1:39" ht="15" customHeight="1" x14ac:dyDescent="0.2">
      <c r="A28" s="163" t="s">
        <v>1</v>
      </c>
      <c r="B28" s="164">
        <f>B27+1</f>
        <v>45179</v>
      </c>
      <c r="D28" s="86">
        <v>0.5</v>
      </c>
      <c r="E28" s="6"/>
      <c r="F28" s="86">
        <v>0.5</v>
      </c>
      <c r="G28" s="154"/>
      <c r="H28" s="154">
        <f t="shared" si="0"/>
        <v>0.5</v>
      </c>
      <c r="I28" s="154">
        <f t="shared" si="1"/>
        <v>0.5</v>
      </c>
      <c r="J28" s="154">
        <f t="shared" si="2"/>
        <v>1</v>
      </c>
      <c r="K28" s="154">
        <f t="shared" si="3"/>
        <v>0</v>
      </c>
      <c r="L28" s="154">
        <f t="shared" si="4"/>
        <v>0</v>
      </c>
      <c r="M28" s="154"/>
      <c r="O28" s="8"/>
      <c r="P28" s="6"/>
      <c r="Q28" s="284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6"/>
      <c r="AC28" s="100"/>
      <c r="AD28" s="185"/>
      <c r="AE28" s="185"/>
      <c r="AF28" s="185"/>
      <c r="AG28" s="185"/>
      <c r="AH28" s="100"/>
      <c r="AI28" s="100"/>
      <c r="AJ28" s="100"/>
      <c r="AK28" s="100"/>
      <c r="AL28" s="100"/>
      <c r="AM28" s="100"/>
    </row>
    <row r="29" spans="1:39" ht="15" customHeight="1" x14ac:dyDescent="0.2">
      <c r="A29" s="163" t="s">
        <v>2</v>
      </c>
      <c r="B29" s="164">
        <f>B28+1</f>
        <v>45180</v>
      </c>
      <c r="D29" s="86">
        <v>0.5</v>
      </c>
      <c r="E29" s="6"/>
      <c r="F29" s="86">
        <v>0.5</v>
      </c>
      <c r="G29" s="154"/>
      <c r="H29" s="154">
        <f t="shared" si="0"/>
        <v>0.5</v>
      </c>
      <c r="I29" s="154">
        <f t="shared" si="1"/>
        <v>0.5</v>
      </c>
      <c r="J29" s="154">
        <f t="shared" si="2"/>
        <v>1</v>
      </c>
      <c r="K29" s="154">
        <f t="shared" si="3"/>
        <v>0</v>
      </c>
      <c r="L29" s="154">
        <f t="shared" si="4"/>
        <v>0</v>
      </c>
      <c r="M29" s="154"/>
      <c r="O29" s="8"/>
      <c r="P29" s="6"/>
      <c r="Q29" s="284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6"/>
      <c r="AC29" s="100"/>
      <c r="AD29" s="185"/>
      <c r="AE29" s="185"/>
      <c r="AF29" s="185"/>
      <c r="AG29" s="185"/>
      <c r="AH29" s="100"/>
      <c r="AI29" s="100"/>
      <c r="AJ29" s="100"/>
      <c r="AK29" s="100"/>
      <c r="AL29" s="100"/>
      <c r="AM29" s="100"/>
    </row>
    <row r="30" spans="1:39" ht="15" customHeight="1" x14ac:dyDescent="0.2">
      <c r="A30" s="163" t="s">
        <v>3</v>
      </c>
      <c r="B30" s="164">
        <f>B29+1</f>
        <v>45181</v>
      </c>
      <c r="D30" s="86">
        <v>0.5</v>
      </c>
      <c r="E30" s="6"/>
      <c r="F30" s="86">
        <v>0.5</v>
      </c>
      <c r="G30" s="154"/>
      <c r="H30" s="154">
        <f t="shared" si="0"/>
        <v>0.5</v>
      </c>
      <c r="I30" s="154">
        <f t="shared" si="1"/>
        <v>0.5</v>
      </c>
      <c r="J30" s="154">
        <f t="shared" si="2"/>
        <v>1</v>
      </c>
      <c r="K30" s="154">
        <f t="shared" si="3"/>
        <v>0</v>
      </c>
      <c r="L30" s="154">
        <f t="shared" si="4"/>
        <v>0</v>
      </c>
      <c r="M30" s="154"/>
      <c r="O30" s="8"/>
      <c r="P30" s="6"/>
      <c r="Q30" s="284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6"/>
      <c r="AC30" s="100"/>
      <c r="AD30" s="185"/>
      <c r="AE30" s="185"/>
      <c r="AF30" s="185"/>
      <c r="AG30" s="185"/>
      <c r="AH30" s="100"/>
      <c r="AI30" s="100"/>
      <c r="AJ30" s="100"/>
      <c r="AK30" s="100"/>
      <c r="AL30" s="100"/>
      <c r="AM30" s="100"/>
    </row>
    <row r="31" spans="1:39" ht="15" customHeight="1" thickBot="1" x14ac:dyDescent="0.25">
      <c r="A31" s="165" t="s">
        <v>4</v>
      </c>
      <c r="B31" s="166">
        <f>B30+1</f>
        <v>45182</v>
      </c>
      <c r="D31" s="86">
        <v>0.5</v>
      </c>
      <c r="E31" s="6"/>
      <c r="F31" s="86">
        <v>0.5</v>
      </c>
      <c r="G31" s="154"/>
      <c r="H31" s="154">
        <f t="shared" si="0"/>
        <v>0.5</v>
      </c>
      <c r="I31" s="154">
        <f t="shared" si="1"/>
        <v>0.5</v>
      </c>
      <c r="J31" s="154">
        <f t="shared" si="2"/>
        <v>1</v>
      </c>
      <c r="K31" s="154">
        <f t="shared" si="3"/>
        <v>0</v>
      </c>
      <c r="L31" s="154">
        <f t="shared" si="4"/>
        <v>0</v>
      </c>
      <c r="M31" s="154"/>
      <c r="O31" s="9"/>
      <c r="P31" s="6"/>
      <c r="Q31" s="287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9"/>
      <c r="AC31" s="100"/>
      <c r="AD31" s="185"/>
      <c r="AE31" s="185"/>
      <c r="AF31" s="185"/>
      <c r="AG31" s="185"/>
      <c r="AH31" s="100"/>
      <c r="AI31" s="100"/>
      <c r="AJ31" s="100"/>
      <c r="AK31" s="100"/>
      <c r="AL31" s="100"/>
      <c r="AM31" s="100"/>
    </row>
    <row r="32" spans="1:39" s="100" customFormat="1" ht="15.75" customHeight="1" thickBot="1" x14ac:dyDescent="0.25">
      <c r="A32" s="197" t="s">
        <v>169</v>
      </c>
      <c r="B32" s="198">
        <f>B31+1</f>
        <v>45183</v>
      </c>
      <c r="C32" s="199"/>
      <c r="D32" s="113"/>
      <c r="E32" s="113"/>
      <c r="F32" s="114"/>
      <c r="G32" s="154"/>
      <c r="H32" s="154">
        <f t="shared" si="0"/>
        <v>0</v>
      </c>
      <c r="I32" s="154">
        <f t="shared" si="1"/>
        <v>0</v>
      </c>
      <c r="J32" s="154">
        <f t="shared" si="2"/>
        <v>0</v>
      </c>
      <c r="K32" s="154">
        <f t="shared" si="3"/>
        <v>0</v>
      </c>
      <c r="L32" s="154">
        <f t="shared" si="4"/>
        <v>0</v>
      </c>
      <c r="M32" s="154"/>
      <c r="O32" s="99"/>
    </row>
    <row r="33" spans="1:39" s="154" customFormat="1" ht="26.25" customHeight="1" thickBot="1" x14ac:dyDescent="0.25">
      <c r="A33" s="160"/>
      <c r="B33" s="160"/>
      <c r="D33" s="96" t="s">
        <v>7</v>
      </c>
      <c r="E33" s="98"/>
      <c r="F33" s="96" t="s">
        <v>5</v>
      </c>
      <c r="H33" s="154">
        <f t="shared" si="0"/>
        <v>0</v>
      </c>
      <c r="I33" s="154">
        <f t="shared" si="1"/>
        <v>0</v>
      </c>
      <c r="J33" s="154">
        <f t="shared" si="2"/>
        <v>0</v>
      </c>
      <c r="K33" s="154">
        <f t="shared" si="3"/>
        <v>0</v>
      </c>
      <c r="L33" s="154">
        <f t="shared" si="4"/>
        <v>0</v>
      </c>
      <c r="O33" s="97" t="s">
        <v>15</v>
      </c>
      <c r="P33" s="98"/>
      <c r="Q33" s="300" t="s">
        <v>16</v>
      </c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2"/>
    </row>
    <row r="34" spans="1:39" ht="15" customHeight="1" x14ac:dyDescent="0.2">
      <c r="A34" s="161" t="s">
        <v>0</v>
      </c>
      <c r="B34" s="162">
        <f>B31+3</f>
        <v>45185</v>
      </c>
      <c r="D34" s="86">
        <v>0.5</v>
      </c>
      <c r="E34" s="6"/>
      <c r="F34" s="86">
        <v>0.5</v>
      </c>
      <c r="G34" s="154"/>
      <c r="H34" s="154">
        <f t="shared" si="0"/>
        <v>0.5</v>
      </c>
      <c r="I34" s="154">
        <f t="shared" si="1"/>
        <v>0.5</v>
      </c>
      <c r="J34" s="154">
        <f t="shared" si="2"/>
        <v>1</v>
      </c>
      <c r="K34" s="154">
        <f t="shared" si="3"/>
        <v>0</v>
      </c>
      <c r="L34" s="154">
        <f t="shared" si="4"/>
        <v>0</v>
      </c>
      <c r="M34" s="154"/>
      <c r="O34" s="7"/>
      <c r="P34" s="6"/>
      <c r="Q34" s="303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5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spans="1:39" ht="15" customHeight="1" x14ac:dyDescent="0.2">
      <c r="A35" s="163" t="s">
        <v>1</v>
      </c>
      <c r="B35" s="164">
        <f>B34+1</f>
        <v>45186</v>
      </c>
      <c r="D35" s="86">
        <v>0.5</v>
      </c>
      <c r="E35" s="6"/>
      <c r="F35" s="86">
        <v>0.5</v>
      </c>
      <c r="G35" s="154"/>
      <c r="H35" s="154">
        <f t="shared" si="0"/>
        <v>0.5</v>
      </c>
      <c r="I35" s="154">
        <f t="shared" si="1"/>
        <v>0.5</v>
      </c>
      <c r="J35" s="154">
        <f t="shared" si="2"/>
        <v>1</v>
      </c>
      <c r="K35" s="154">
        <f t="shared" si="3"/>
        <v>0</v>
      </c>
      <c r="L35" s="154">
        <f t="shared" si="4"/>
        <v>0</v>
      </c>
      <c r="M35" s="154"/>
      <c r="O35" s="8"/>
      <c r="P35" s="6"/>
      <c r="Q35" s="284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6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spans="1:39" ht="15" customHeight="1" x14ac:dyDescent="0.2">
      <c r="A36" s="163" t="s">
        <v>2</v>
      </c>
      <c r="B36" s="164">
        <f>B35+1</f>
        <v>45187</v>
      </c>
      <c r="D36" s="86">
        <v>0.5</v>
      </c>
      <c r="E36" s="6"/>
      <c r="F36" s="86">
        <v>0.5</v>
      </c>
      <c r="G36" s="154"/>
      <c r="H36" s="154">
        <f t="shared" si="0"/>
        <v>0.5</v>
      </c>
      <c r="I36" s="154">
        <f t="shared" si="1"/>
        <v>0.5</v>
      </c>
      <c r="J36" s="154">
        <f t="shared" si="2"/>
        <v>1</v>
      </c>
      <c r="K36" s="154">
        <f t="shared" si="3"/>
        <v>0</v>
      </c>
      <c r="L36" s="154">
        <f t="shared" si="4"/>
        <v>0</v>
      </c>
      <c r="M36" s="154"/>
      <c r="O36" s="8"/>
      <c r="P36" s="6"/>
      <c r="Q36" s="284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6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spans="1:39" ht="15" customHeight="1" x14ac:dyDescent="0.2">
      <c r="A37" s="163" t="s">
        <v>3</v>
      </c>
      <c r="B37" s="164">
        <f>B36+1</f>
        <v>45188</v>
      </c>
      <c r="D37" s="86">
        <v>0.5</v>
      </c>
      <c r="E37" s="6"/>
      <c r="F37" s="86">
        <v>0.5</v>
      </c>
      <c r="G37" s="154"/>
      <c r="H37" s="154">
        <f t="shared" si="0"/>
        <v>0.5</v>
      </c>
      <c r="I37" s="154">
        <f t="shared" si="1"/>
        <v>0.5</v>
      </c>
      <c r="J37" s="154">
        <f t="shared" si="2"/>
        <v>1</v>
      </c>
      <c r="K37" s="154">
        <f t="shared" si="3"/>
        <v>0</v>
      </c>
      <c r="L37" s="154">
        <f t="shared" si="4"/>
        <v>0</v>
      </c>
      <c r="M37" s="154"/>
      <c r="O37" s="8"/>
      <c r="P37" s="6"/>
      <c r="Q37" s="284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6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1:39" ht="15" customHeight="1" thickBot="1" x14ac:dyDescent="0.25">
      <c r="A38" s="165" t="s">
        <v>4</v>
      </c>
      <c r="B38" s="166">
        <f>B37+1</f>
        <v>45189</v>
      </c>
      <c r="D38" s="86">
        <v>0.5</v>
      </c>
      <c r="E38" s="6"/>
      <c r="F38" s="86">
        <v>0.5</v>
      </c>
      <c r="G38" s="154"/>
      <c r="H38" s="154">
        <f t="shared" si="0"/>
        <v>0.5</v>
      </c>
      <c r="I38" s="154">
        <f t="shared" si="1"/>
        <v>0.5</v>
      </c>
      <c r="J38" s="154">
        <f t="shared" si="2"/>
        <v>1</v>
      </c>
      <c r="K38" s="154">
        <f t="shared" si="3"/>
        <v>0</v>
      </c>
      <c r="L38" s="154">
        <f t="shared" si="4"/>
        <v>0</v>
      </c>
      <c r="M38" s="154"/>
      <c r="O38" s="9"/>
      <c r="P38" s="6"/>
      <c r="Q38" s="287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9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  <row r="39" spans="1:39" s="100" customFormat="1" ht="15" thickBot="1" x14ac:dyDescent="0.25">
      <c r="A39" s="197" t="s">
        <v>169</v>
      </c>
      <c r="B39" s="198">
        <f>B38+1</f>
        <v>45190</v>
      </c>
      <c r="C39" s="199"/>
      <c r="D39" s="113"/>
      <c r="E39" s="113"/>
      <c r="F39" s="114"/>
      <c r="G39" s="154"/>
      <c r="H39" s="154">
        <f t="shared" si="0"/>
        <v>0</v>
      </c>
      <c r="I39" s="154">
        <f t="shared" si="1"/>
        <v>0</v>
      </c>
      <c r="J39" s="154">
        <f t="shared" si="2"/>
        <v>0</v>
      </c>
      <c r="K39" s="154">
        <f t="shared" si="3"/>
        <v>0</v>
      </c>
      <c r="L39" s="154">
        <f t="shared" si="4"/>
        <v>0</v>
      </c>
      <c r="M39" s="154"/>
      <c r="O39" s="99"/>
    </row>
    <row r="40" spans="1:39" s="154" customFormat="1" ht="26.25" customHeight="1" thickBot="1" x14ac:dyDescent="0.25">
      <c r="A40" s="160"/>
      <c r="B40" s="160"/>
      <c r="D40" s="96" t="s">
        <v>7</v>
      </c>
      <c r="E40" s="98"/>
      <c r="F40" s="96" t="s">
        <v>5</v>
      </c>
      <c r="H40" s="154">
        <f t="shared" si="0"/>
        <v>0</v>
      </c>
      <c r="I40" s="154">
        <f t="shared" si="1"/>
        <v>0</v>
      </c>
      <c r="J40" s="154">
        <f t="shared" si="2"/>
        <v>0</v>
      </c>
      <c r="K40" s="154">
        <f t="shared" si="3"/>
        <v>0</v>
      </c>
      <c r="L40" s="154">
        <f t="shared" si="4"/>
        <v>0</v>
      </c>
      <c r="O40" s="97" t="s">
        <v>15</v>
      </c>
      <c r="P40" s="98"/>
      <c r="Q40" s="300" t="s">
        <v>16</v>
      </c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2"/>
    </row>
    <row r="41" spans="1:39" ht="15" customHeight="1" x14ac:dyDescent="0.2">
      <c r="A41" s="161" t="s">
        <v>0</v>
      </c>
      <c r="B41" s="162">
        <f>B38+3</f>
        <v>45192</v>
      </c>
      <c r="D41" s="86">
        <v>0.5</v>
      </c>
      <c r="E41" s="6"/>
      <c r="F41" s="86">
        <v>0.5</v>
      </c>
      <c r="G41" s="154"/>
      <c r="H41" s="154">
        <f t="shared" si="0"/>
        <v>0.5</v>
      </c>
      <c r="I41" s="154">
        <f t="shared" si="1"/>
        <v>0.5</v>
      </c>
      <c r="J41" s="154">
        <f t="shared" si="2"/>
        <v>1</v>
      </c>
      <c r="K41" s="154">
        <f t="shared" si="3"/>
        <v>0</v>
      </c>
      <c r="L41" s="154">
        <f t="shared" si="4"/>
        <v>0</v>
      </c>
      <c r="M41" s="154"/>
      <c r="O41" s="7"/>
      <c r="P41" s="6"/>
      <c r="Q41" s="303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5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</row>
    <row r="42" spans="1:39" ht="15" customHeight="1" x14ac:dyDescent="0.2">
      <c r="A42" s="163" t="s">
        <v>1</v>
      </c>
      <c r="B42" s="164">
        <f>B41+1</f>
        <v>45193</v>
      </c>
      <c r="D42" s="86">
        <v>0.5</v>
      </c>
      <c r="E42" s="6"/>
      <c r="F42" s="86">
        <v>0.5</v>
      </c>
      <c r="G42" s="154"/>
      <c r="H42" s="154">
        <f t="shared" si="0"/>
        <v>0.5</v>
      </c>
      <c r="I42" s="154">
        <f t="shared" si="1"/>
        <v>0.5</v>
      </c>
      <c r="J42" s="154">
        <f t="shared" si="2"/>
        <v>1</v>
      </c>
      <c r="K42" s="154">
        <f t="shared" si="3"/>
        <v>0</v>
      </c>
      <c r="L42" s="154">
        <f t="shared" si="4"/>
        <v>0</v>
      </c>
      <c r="M42" s="154"/>
      <c r="O42" s="8"/>
      <c r="P42" s="6"/>
      <c r="Q42" s="284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6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</row>
    <row r="43" spans="1:39" ht="15" customHeight="1" x14ac:dyDescent="0.2">
      <c r="A43" s="163" t="s">
        <v>2</v>
      </c>
      <c r="B43" s="164">
        <f>B42+1</f>
        <v>45194</v>
      </c>
      <c r="D43" s="86">
        <v>0.5</v>
      </c>
      <c r="E43" s="6"/>
      <c r="F43" s="86">
        <v>0.5</v>
      </c>
      <c r="G43" s="154"/>
      <c r="H43" s="154">
        <f t="shared" si="0"/>
        <v>0.5</v>
      </c>
      <c r="I43" s="154">
        <f t="shared" si="1"/>
        <v>0.5</v>
      </c>
      <c r="J43" s="154">
        <f t="shared" si="2"/>
        <v>1</v>
      </c>
      <c r="K43" s="154">
        <f t="shared" si="3"/>
        <v>0</v>
      </c>
      <c r="L43" s="154">
        <f t="shared" si="4"/>
        <v>0</v>
      </c>
      <c r="M43" s="154"/>
      <c r="O43" s="8"/>
      <c r="P43" s="6"/>
      <c r="Q43" s="284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6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1:39" ht="15" customHeight="1" x14ac:dyDescent="0.2">
      <c r="A44" s="163" t="s">
        <v>3</v>
      </c>
      <c r="B44" s="164">
        <f>B43+1</f>
        <v>45195</v>
      </c>
      <c r="D44" s="86">
        <v>0.5</v>
      </c>
      <c r="E44" s="6"/>
      <c r="F44" s="86">
        <v>0.5</v>
      </c>
      <c r="G44" s="154"/>
      <c r="H44" s="154">
        <f t="shared" si="0"/>
        <v>0.5</v>
      </c>
      <c r="I44" s="154">
        <f t="shared" si="1"/>
        <v>0.5</v>
      </c>
      <c r="J44" s="154">
        <f t="shared" si="2"/>
        <v>1</v>
      </c>
      <c r="K44" s="154">
        <f t="shared" si="3"/>
        <v>0</v>
      </c>
      <c r="L44" s="154">
        <f t="shared" si="4"/>
        <v>0</v>
      </c>
      <c r="M44" s="154"/>
      <c r="O44" s="8"/>
      <c r="P44" s="6"/>
      <c r="Q44" s="284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6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1:39" ht="15" customHeight="1" thickBot="1" x14ac:dyDescent="0.25">
      <c r="A45" s="165" t="s">
        <v>4</v>
      </c>
      <c r="B45" s="166">
        <f>B44+1</f>
        <v>45196</v>
      </c>
      <c r="D45" s="86">
        <v>0.5</v>
      </c>
      <c r="E45" s="6"/>
      <c r="F45" s="86">
        <v>0.5</v>
      </c>
      <c r="G45" s="154"/>
      <c r="H45" s="154">
        <f t="shared" si="0"/>
        <v>0.5</v>
      </c>
      <c r="I45" s="154">
        <f t="shared" si="1"/>
        <v>0.5</v>
      </c>
      <c r="J45" s="154">
        <f t="shared" si="2"/>
        <v>1</v>
      </c>
      <c r="K45" s="154">
        <f t="shared" si="3"/>
        <v>0</v>
      </c>
      <c r="L45" s="154">
        <f t="shared" si="4"/>
        <v>0</v>
      </c>
      <c r="M45" s="154"/>
      <c r="O45" s="9"/>
      <c r="P45" s="6"/>
      <c r="Q45" s="287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9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</row>
    <row r="46" spans="1:39" s="100" customFormat="1" ht="15" thickBot="1" x14ac:dyDescent="0.25">
      <c r="A46" s="197" t="s">
        <v>169</v>
      </c>
      <c r="B46" s="198">
        <f>B45+1</f>
        <v>45197</v>
      </c>
      <c r="C46" s="199"/>
      <c r="D46" s="113"/>
      <c r="E46" s="113"/>
      <c r="F46" s="114"/>
      <c r="G46" s="154"/>
      <c r="H46" s="154">
        <f t="shared" si="0"/>
        <v>0</v>
      </c>
      <c r="I46" s="154">
        <f t="shared" si="1"/>
        <v>0</v>
      </c>
      <c r="J46" s="154">
        <f t="shared" si="2"/>
        <v>0</v>
      </c>
      <c r="K46" s="154">
        <f t="shared" si="3"/>
        <v>0</v>
      </c>
      <c r="L46" s="154">
        <f t="shared" si="4"/>
        <v>0</v>
      </c>
      <c r="M46" s="154"/>
      <c r="O46" s="99"/>
    </row>
    <row r="47" spans="1:39" s="154" customFormat="1" ht="26.25" customHeight="1" thickBot="1" x14ac:dyDescent="0.25">
      <c r="A47" s="160"/>
      <c r="B47" s="160"/>
      <c r="D47" s="96" t="s">
        <v>7</v>
      </c>
      <c r="E47" s="98"/>
      <c r="F47" s="96" t="s">
        <v>5</v>
      </c>
      <c r="H47" s="154">
        <f t="shared" si="0"/>
        <v>0</v>
      </c>
      <c r="I47" s="154">
        <f t="shared" si="1"/>
        <v>0</v>
      </c>
      <c r="J47" s="154">
        <f t="shared" si="2"/>
        <v>0</v>
      </c>
      <c r="K47" s="154">
        <f t="shared" si="3"/>
        <v>0</v>
      </c>
      <c r="L47" s="154">
        <f t="shared" si="4"/>
        <v>0</v>
      </c>
      <c r="O47" s="97" t="s">
        <v>15</v>
      </c>
      <c r="P47" s="98"/>
      <c r="Q47" s="300" t="s">
        <v>16</v>
      </c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2"/>
    </row>
    <row r="48" spans="1:39" ht="15" customHeight="1" x14ac:dyDescent="0.2">
      <c r="A48" s="161" t="s">
        <v>0</v>
      </c>
      <c r="B48" s="162">
        <f>B45+3</f>
        <v>45199</v>
      </c>
      <c r="D48" s="86">
        <v>0.5</v>
      </c>
      <c r="E48" s="6"/>
      <c r="F48" s="86">
        <v>0.5</v>
      </c>
      <c r="G48" s="154"/>
      <c r="H48" s="154">
        <f t="shared" si="0"/>
        <v>0.5</v>
      </c>
      <c r="I48" s="154">
        <f t="shared" si="1"/>
        <v>0.5</v>
      </c>
      <c r="J48" s="154">
        <f t="shared" si="2"/>
        <v>1</v>
      </c>
      <c r="K48" s="154">
        <f t="shared" si="3"/>
        <v>0</v>
      </c>
      <c r="L48" s="154">
        <f t="shared" si="4"/>
        <v>0</v>
      </c>
      <c r="M48" s="154"/>
      <c r="O48" s="7"/>
      <c r="P48" s="6"/>
      <c r="Q48" s="303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5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</row>
    <row r="49" spans="1:39" s="100" customFormat="1" x14ac:dyDescent="0.2">
      <c r="A49" s="156"/>
      <c r="B49" s="167"/>
      <c r="D49" s="214">
        <f>SUM(D20:D48)</f>
        <v>10.5</v>
      </c>
      <c r="E49" s="214"/>
      <c r="F49" s="214">
        <f>SUM(F20:F48)</f>
        <v>10.5</v>
      </c>
      <c r="G49" s="154"/>
      <c r="H49" s="154"/>
      <c r="I49" s="154"/>
      <c r="J49" s="154">
        <f>SUM(J19:J48)</f>
        <v>21</v>
      </c>
      <c r="K49" s="154"/>
      <c r="L49" s="154"/>
      <c r="M49" s="154"/>
      <c r="O49" s="99"/>
    </row>
    <row r="50" spans="1:39" x14ac:dyDescent="0.2">
      <c r="A50" s="100"/>
      <c r="B50" s="100"/>
      <c r="D50" s="171"/>
      <c r="E50" s="170"/>
      <c r="F50" s="172"/>
      <c r="G50" s="154"/>
      <c r="H50" s="154"/>
      <c r="I50" s="154"/>
      <c r="J50" s="154"/>
      <c r="K50" s="154"/>
      <c r="L50" s="154"/>
      <c r="M50" s="154"/>
      <c r="N50" s="154"/>
      <c r="O50" s="99"/>
      <c r="P50" s="100"/>
      <c r="Q50" s="290" t="s">
        <v>32</v>
      </c>
      <c r="R50" s="291"/>
      <c r="S50" s="291"/>
      <c r="T50" s="291"/>
      <c r="U50" s="291"/>
      <c r="V50" s="291"/>
      <c r="W50" s="291"/>
      <c r="X50" s="292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  <row r="51" spans="1:39" x14ac:dyDescent="0.2">
      <c r="A51" s="100"/>
      <c r="B51" s="100"/>
      <c r="D51" s="99"/>
      <c r="F51" s="100"/>
      <c r="G51" s="154"/>
      <c r="H51" s="100"/>
      <c r="I51" s="100"/>
      <c r="J51" s="100"/>
      <c r="K51" s="100"/>
      <c r="L51" s="100"/>
      <c r="M51" s="154"/>
      <c r="N51" s="154"/>
      <c r="O51" s="99"/>
      <c r="P51" s="100"/>
      <c r="Q51" s="293"/>
      <c r="R51" s="294"/>
      <c r="S51" s="294"/>
      <c r="T51" s="294"/>
      <c r="U51" s="294"/>
      <c r="V51" s="294"/>
      <c r="W51" s="294"/>
      <c r="X51" s="295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</row>
    <row r="52" spans="1:39" ht="15" customHeight="1" x14ac:dyDescent="0.2">
      <c r="A52" s="100"/>
      <c r="B52" s="100"/>
      <c r="D52" s="99"/>
      <c r="F52" s="100"/>
      <c r="G52" s="154"/>
      <c r="H52" s="100"/>
      <c r="I52" s="100"/>
      <c r="J52" s="100"/>
      <c r="K52" s="100"/>
      <c r="L52" s="100"/>
      <c r="M52" s="100"/>
      <c r="N52" s="154"/>
      <c r="O52" s="99"/>
      <c r="P52" s="100"/>
      <c r="Q52" s="293"/>
      <c r="R52" s="294"/>
      <c r="S52" s="294"/>
      <c r="T52" s="294"/>
      <c r="U52" s="294"/>
      <c r="V52" s="294"/>
      <c r="W52" s="294"/>
      <c r="X52" s="295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</row>
    <row r="53" spans="1:39" ht="15" customHeight="1" x14ac:dyDescent="0.2">
      <c r="A53" s="100"/>
      <c r="B53" s="100"/>
      <c r="D53" s="99"/>
      <c r="F53" s="100"/>
      <c r="G53" s="100"/>
      <c r="H53" s="100"/>
      <c r="I53" s="100"/>
      <c r="J53" s="100"/>
      <c r="K53" s="100"/>
      <c r="L53" s="100"/>
      <c r="M53" s="100"/>
      <c r="N53" s="100"/>
      <c r="O53" s="99"/>
      <c r="P53" s="100"/>
      <c r="Q53" s="293"/>
      <c r="R53" s="294"/>
      <c r="S53" s="294"/>
      <c r="T53" s="294"/>
      <c r="U53" s="294"/>
      <c r="V53" s="294"/>
      <c r="W53" s="294"/>
      <c r="X53" s="295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</row>
    <row r="54" spans="1:39" x14ac:dyDescent="0.2">
      <c r="A54" s="100"/>
      <c r="B54" s="100"/>
      <c r="D54" s="99"/>
      <c r="F54" s="100"/>
      <c r="G54" s="100"/>
      <c r="H54" s="100"/>
      <c r="I54" s="100"/>
      <c r="J54" s="100"/>
      <c r="K54" s="100"/>
      <c r="L54" s="100"/>
      <c r="M54" s="100"/>
      <c r="N54" s="100"/>
      <c r="O54" s="99"/>
      <c r="P54" s="100"/>
      <c r="Q54" s="293"/>
      <c r="R54" s="294"/>
      <c r="S54" s="294"/>
      <c r="T54" s="294"/>
      <c r="U54" s="294"/>
      <c r="V54" s="294"/>
      <c r="W54" s="294"/>
      <c r="X54" s="295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</row>
    <row r="55" spans="1:39" x14ac:dyDescent="0.2">
      <c r="A55" s="100"/>
      <c r="B55" s="100"/>
      <c r="D55" s="99"/>
      <c r="F55" s="100"/>
      <c r="G55" s="100"/>
      <c r="H55" s="100"/>
      <c r="I55" s="100"/>
      <c r="J55" s="100"/>
      <c r="K55" s="100"/>
      <c r="L55" s="100"/>
      <c r="M55" s="100"/>
      <c r="N55" s="100"/>
      <c r="O55" s="99"/>
      <c r="P55" s="100"/>
      <c r="Q55" s="296"/>
      <c r="R55" s="297"/>
      <c r="S55" s="297"/>
      <c r="T55" s="297"/>
      <c r="U55" s="297"/>
      <c r="V55" s="297"/>
      <c r="W55" s="297"/>
      <c r="X55" s="298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ht="15" thickBot="1" x14ac:dyDescent="0.25">
      <c r="A56" s="100"/>
      <c r="B56" s="100"/>
      <c r="D56" s="99"/>
      <c r="F56" s="100"/>
      <c r="G56" s="100"/>
      <c r="H56" s="100"/>
      <c r="I56" s="100"/>
      <c r="J56" s="100"/>
      <c r="K56" s="100"/>
      <c r="L56" s="100"/>
      <c r="M56" s="100"/>
      <c r="N56" s="100"/>
      <c r="O56" s="99"/>
      <c r="P56" s="100"/>
      <c r="Q56" s="100"/>
      <c r="R56" s="100"/>
      <c r="S56" s="100"/>
      <c r="T56" s="100"/>
      <c r="U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  <row r="57" spans="1:39" ht="26.25" customHeight="1" thickTop="1" thickBot="1" x14ac:dyDescent="0.25">
      <c r="A57" s="380" t="s">
        <v>168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</row>
    <row r="58" spans="1:39" ht="20.100000000000001" customHeight="1" thickTop="1" x14ac:dyDescent="0.2">
      <c r="A58" s="174"/>
      <c r="B58" s="174"/>
      <c r="C58" s="174"/>
      <c r="D58" s="175"/>
      <c r="E58" s="176"/>
      <c r="F58" s="174"/>
      <c r="G58" s="174"/>
      <c r="H58" s="174"/>
      <c r="I58" s="174"/>
      <c r="J58" s="174"/>
      <c r="K58" s="174"/>
      <c r="L58" s="174"/>
      <c r="M58" s="174"/>
      <c r="N58" s="174"/>
      <c r="O58" s="175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</row>
    <row r="59" spans="1:39" ht="26.25" customHeight="1" x14ac:dyDescent="0.2">
      <c r="A59" s="174"/>
      <c r="B59" s="381" t="s">
        <v>35</v>
      </c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174"/>
      <c r="S59" s="381" t="s">
        <v>33</v>
      </c>
      <c r="T59" s="381"/>
      <c r="U59" s="381"/>
      <c r="V59" s="381"/>
      <c r="W59" s="381"/>
      <c r="X59" s="381"/>
      <c r="Y59" s="174"/>
      <c r="Z59" s="174"/>
      <c r="AA59" s="174"/>
      <c r="AB59" s="174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</row>
    <row r="60" spans="1:39" ht="20.100000000000001" customHeight="1" x14ac:dyDescent="0.2">
      <c r="A60" s="174"/>
      <c r="B60" s="397" t="s">
        <v>165</v>
      </c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8"/>
      <c r="O60" s="399"/>
      <c r="P60" s="400"/>
      <c r="Q60" s="400"/>
      <c r="R60" s="174"/>
      <c r="S60" s="397" t="str">
        <f>'EVP SOURCE'!D5</f>
        <v>Congés évènements familiaux</v>
      </c>
      <c r="T60" s="397"/>
      <c r="U60" s="397"/>
      <c r="V60" s="397"/>
      <c r="W60" s="398"/>
      <c r="X60" s="180"/>
      <c r="Y60" s="174"/>
      <c r="Z60" s="174"/>
      <c r="AA60" s="174"/>
      <c r="AB60" s="174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</row>
    <row r="61" spans="1:39" ht="20.100000000000001" customHeight="1" x14ac:dyDescent="0.2">
      <c r="A61" s="174"/>
      <c r="B61" s="397" t="s">
        <v>166</v>
      </c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8"/>
      <c r="O61" s="399"/>
      <c r="P61" s="400"/>
      <c r="Q61" s="400"/>
      <c r="R61" s="174"/>
      <c r="S61" s="397" t="str">
        <f>'EVP SOURCE'!D6</f>
        <v>Absence enfant malade</v>
      </c>
      <c r="T61" s="397"/>
      <c r="U61" s="397"/>
      <c r="V61" s="397"/>
      <c r="W61" s="398"/>
      <c r="X61" s="180"/>
      <c r="Y61" s="174"/>
      <c r="Z61" s="174"/>
      <c r="AA61" s="174"/>
      <c r="AB61" s="174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20.100000000000001" customHeight="1" x14ac:dyDescent="0.2">
      <c r="A62" s="174"/>
      <c r="B62" s="397"/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8"/>
      <c r="O62" s="399"/>
      <c r="P62" s="400"/>
      <c r="Q62" s="400"/>
      <c r="R62" s="174"/>
      <c r="S62" s="397">
        <f>'EVP SOURCE'!D7</f>
        <v>0</v>
      </c>
      <c r="T62" s="397"/>
      <c r="U62" s="397"/>
      <c r="V62" s="397"/>
      <c r="W62" s="398"/>
      <c r="X62" s="180"/>
      <c r="Y62" s="174"/>
      <c r="Z62" s="174"/>
      <c r="AA62" s="174"/>
      <c r="AB62" s="174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</row>
    <row r="63" spans="1:39" ht="20.100000000000001" customHeight="1" x14ac:dyDescent="0.2">
      <c r="A63" s="174"/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8"/>
      <c r="O63" s="399"/>
      <c r="P63" s="400"/>
      <c r="Q63" s="400"/>
      <c r="R63" s="174"/>
      <c r="S63" s="397" t="s">
        <v>167</v>
      </c>
      <c r="T63" s="397"/>
      <c r="U63" s="397"/>
      <c r="V63" s="397"/>
      <c r="W63" s="398"/>
      <c r="X63" s="180"/>
      <c r="Y63" s="174"/>
      <c r="Z63" s="174"/>
      <c r="AA63" s="174"/>
      <c r="AB63" s="174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20.100000000000001" customHeight="1" x14ac:dyDescent="0.2">
      <c r="A64" s="174"/>
      <c r="B64" s="299"/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03"/>
      <c r="P64" s="174"/>
      <c r="Q64" s="174"/>
      <c r="R64" s="174"/>
      <c r="S64" s="397" t="s">
        <v>164</v>
      </c>
      <c r="T64" s="397"/>
      <c r="U64" s="397"/>
      <c r="V64" s="397"/>
      <c r="W64" s="398"/>
      <c r="X64" s="180"/>
      <c r="Y64" s="174"/>
      <c r="Z64" s="174"/>
      <c r="AA64" s="174"/>
      <c r="AB64" s="174"/>
      <c r="AC64" s="100"/>
      <c r="AD64" s="100"/>
      <c r="AE64" s="100"/>
      <c r="AF64" s="100"/>
      <c r="AG64" s="100"/>
      <c r="AH64" s="100"/>
    </row>
    <row r="65" spans="1:34" ht="20.100000000000001" customHeight="1" x14ac:dyDescent="0.2">
      <c r="A65" s="174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74"/>
      <c r="P65" s="174"/>
      <c r="Q65" s="174"/>
      <c r="R65" s="174"/>
      <c r="S65" s="401" t="str">
        <f>IF(AA6='EVP SOURCE'!J10,'EVP SOURCE'!F5," ")</f>
        <v xml:space="preserve"> </v>
      </c>
      <c r="T65" s="401"/>
      <c r="U65" s="401"/>
      <c r="V65" s="401"/>
      <c r="W65" s="401"/>
      <c r="X65" s="204"/>
      <c r="Y65" s="174"/>
      <c r="Z65" s="174"/>
      <c r="AA65" s="174"/>
      <c r="AB65" s="174"/>
      <c r="AC65" s="100"/>
      <c r="AD65" s="100"/>
      <c r="AE65" s="100"/>
      <c r="AF65" s="100"/>
      <c r="AG65" s="100"/>
      <c r="AH65" s="100"/>
    </row>
    <row r="66" spans="1:34" ht="20.100000000000001" customHeight="1" x14ac:dyDescent="0.2">
      <c r="A66" s="174"/>
      <c r="B66" s="174"/>
      <c r="C66" s="174"/>
      <c r="D66" s="175"/>
      <c r="E66" s="176"/>
      <c r="F66" s="174"/>
      <c r="G66" s="174"/>
      <c r="H66" s="174"/>
      <c r="I66" s="174"/>
      <c r="J66" s="174"/>
      <c r="K66" s="174"/>
      <c r="L66" s="174"/>
      <c r="M66" s="174"/>
      <c r="N66" s="174"/>
      <c r="O66" s="175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00"/>
      <c r="AD66" s="100"/>
      <c r="AE66" s="100"/>
      <c r="AF66" s="100"/>
      <c r="AG66" s="100"/>
      <c r="AH66" s="100"/>
    </row>
    <row r="67" spans="1:34" x14ac:dyDescent="0.2">
      <c r="A67" s="100"/>
      <c r="B67" s="100"/>
      <c r="D67" s="99"/>
      <c r="F67" s="100"/>
      <c r="G67" s="100"/>
      <c r="H67" s="100"/>
      <c r="I67" s="100"/>
      <c r="J67" s="100"/>
      <c r="K67" s="100"/>
      <c r="L67" s="100"/>
      <c r="M67" s="100"/>
      <c r="N67" s="100"/>
      <c r="O67" s="99"/>
      <c r="P67" s="100"/>
      <c r="Q67" s="100"/>
      <c r="R67" s="100"/>
      <c r="S67" s="100"/>
      <c r="T67" s="100"/>
      <c r="U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</row>
    <row r="68" spans="1:34" x14ac:dyDescent="0.2">
      <c r="A68" s="100"/>
      <c r="B68" s="100"/>
      <c r="D68" s="99"/>
      <c r="F68" s="100"/>
      <c r="G68" s="100"/>
      <c r="H68" s="100"/>
      <c r="I68" s="100"/>
      <c r="J68" s="100"/>
      <c r="K68" s="100"/>
      <c r="L68" s="100"/>
      <c r="M68" s="100"/>
      <c r="N68" s="100"/>
      <c r="O68" s="99"/>
      <c r="P68" s="100"/>
      <c r="Q68" s="100"/>
      <c r="R68" s="100"/>
      <c r="S68" s="100"/>
      <c r="T68" s="100"/>
      <c r="U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</row>
    <row r="69" spans="1:34" x14ac:dyDescent="0.2">
      <c r="A69" s="100"/>
      <c r="B69" s="100"/>
      <c r="D69" s="99"/>
      <c r="F69" s="100"/>
      <c r="G69" s="100"/>
      <c r="H69" s="100"/>
      <c r="I69" s="100"/>
      <c r="J69" s="100"/>
      <c r="K69" s="100"/>
      <c r="L69" s="100"/>
      <c r="M69" s="100"/>
      <c r="N69" s="100"/>
      <c r="O69" s="99"/>
      <c r="P69" s="100"/>
      <c r="Q69" s="100"/>
      <c r="R69" s="100"/>
      <c r="S69" s="100"/>
      <c r="T69" s="100"/>
      <c r="U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</row>
    <row r="70" spans="1:34" x14ac:dyDescent="0.2">
      <c r="A70" s="100"/>
      <c r="B70" s="100"/>
      <c r="D70" s="99"/>
      <c r="F70" s="100"/>
      <c r="G70" s="100"/>
      <c r="H70" s="100"/>
      <c r="I70" s="100"/>
      <c r="J70" s="100"/>
      <c r="K70" s="100"/>
      <c r="L70" s="100"/>
      <c r="M70" s="100"/>
      <c r="N70" s="100"/>
      <c r="O70" s="99"/>
      <c r="P70" s="100"/>
      <c r="Q70" s="100"/>
      <c r="R70" s="100"/>
      <c r="S70" s="100"/>
      <c r="T70" s="100"/>
      <c r="U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</row>
    <row r="71" spans="1:34" x14ac:dyDescent="0.2">
      <c r="A71" s="100"/>
      <c r="B71" s="100"/>
      <c r="D71" s="99"/>
      <c r="F71" s="100"/>
      <c r="G71" s="100"/>
      <c r="H71" s="100"/>
      <c r="I71" s="100"/>
      <c r="J71" s="100"/>
      <c r="K71" s="100"/>
      <c r="L71" s="100"/>
      <c r="M71" s="100"/>
      <c r="N71" s="100"/>
      <c r="O71" s="99"/>
      <c r="P71" s="100"/>
      <c r="Q71" s="100"/>
      <c r="R71" s="100"/>
      <c r="S71" s="100"/>
      <c r="T71" s="100"/>
      <c r="U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1:34" x14ac:dyDescent="0.2">
      <c r="A72" s="100"/>
      <c r="B72" s="100"/>
      <c r="D72" s="99"/>
      <c r="F72" s="100"/>
      <c r="G72" s="100"/>
      <c r="H72" s="100"/>
      <c r="I72" s="100"/>
      <c r="J72" s="100"/>
      <c r="K72" s="100"/>
      <c r="L72" s="100"/>
      <c r="M72" s="100"/>
      <c r="N72" s="100"/>
      <c r="O72" s="99"/>
      <c r="P72" s="100"/>
      <c r="Q72" s="100"/>
      <c r="R72" s="100"/>
      <c r="S72" s="100"/>
      <c r="T72" s="100"/>
      <c r="U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</row>
    <row r="73" spans="1:34" x14ac:dyDescent="0.2">
      <c r="A73" s="100"/>
      <c r="B73" s="100"/>
      <c r="D73" s="99"/>
      <c r="F73" s="100"/>
      <c r="G73" s="100"/>
      <c r="H73" s="100"/>
      <c r="I73" s="100"/>
      <c r="J73" s="100"/>
      <c r="K73" s="100"/>
      <c r="L73" s="100"/>
      <c r="M73" s="100"/>
      <c r="N73" s="100"/>
      <c r="O73" s="99"/>
      <c r="P73" s="100"/>
      <c r="Q73" s="100"/>
      <c r="R73" s="100"/>
      <c r="S73" s="100"/>
      <c r="T73" s="100"/>
      <c r="U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</row>
    <row r="74" spans="1:34" x14ac:dyDescent="0.2">
      <c r="A74" s="100"/>
      <c r="B74" s="100"/>
      <c r="D74" s="99"/>
      <c r="F74" s="100"/>
      <c r="G74" s="100"/>
      <c r="H74" s="100"/>
      <c r="I74" s="100"/>
      <c r="J74" s="100"/>
      <c r="K74" s="100"/>
      <c r="L74" s="100"/>
      <c r="M74" s="100"/>
      <c r="N74" s="100"/>
      <c r="O74" s="99"/>
      <c r="P74" s="100"/>
      <c r="Q74" s="100"/>
      <c r="R74" s="100"/>
      <c r="S74" s="100"/>
      <c r="T74" s="100"/>
      <c r="U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</row>
    <row r="75" spans="1:34" x14ac:dyDescent="0.2">
      <c r="A75" s="100"/>
      <c r="B75" s="100"/>
      <c r="D75" s="99"/>
      <c r="F75" s="100"/>
      <c r="G75" s="100"/>
      <c r="H75" s="100"/>
      <c r="I75" s="100"/>
      <c r="J75" s="100"/>
      <c r="K75" s="100"/>
      <c r="L75" s="100"/>
      <c r="M75" s="100"/>
      <c r="N75" s="100"/>
      <c r="O75" s="99"/>
      <c r="P75" s="100"/>
      <c r="Q75" s="100"/>
      <c r="R75" s="100"/>
      <c r="S75" s="100"/>
      <c r="T75" s="100"/>
      <c r="U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</row>
    <row r="76" spans="1:34" x14ac:dyDescent="0.2">
      <c r="A76" s="100"/>
      <c r="B76" s="100"/>
      <c r="D76" s="99"/>
      <c r="F76" s="100"/>
      <c r="G76" s="100"/>
      <c r="H76" s="100"/>
      <c r="I76" s="100"/>
      <c r="J76" s="100"/>
      <c r="K76" s="100"/>
      <c r="L76" s="100"/>
      <c r="M76" s="100"/>
      <c r="N76" s="100"/>
      <c r="O76" s="99"/>
      <c r="P76" s="100"/>
      <c r="Q76" s="100"/>
      <c r="R76" s="100"/>
      <c r="S76" s="100"/>
      <c r="T76" s="100"/>
      <c r="U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</row>
    <row r="77" spans="1:34" x14ac:dyDescent="0.2">
      <c r="A77" s="100"/>
      <c r="B77" s="100"/>
      <c r="D77" s="99"/>
      <c r="F77" s="100"/>
      <c r="G77" s="100"/>
      <c r="H77" s="100"/>
      <c r="I77" s="100"/>
      <c r="J77" s="100"/>
      <c r="K77" s="100"/>
      <c r="L77" s="100"/>
      <c r="M77" s="100"/>
      <c r="N77" s="100"/>
      <c r="O77" s="99"/>
      <c r="P77" s="100"/>
      <c r="Q77" s="100"/>
      <c r="R77" s="100"/>
      <c r="S77" s="100"/>
      <c r="T77" s="100"/>
      <c r="U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</row>
    <row r="78" spans="1:34" x14ac:dyDescent="0.2">
      <c r="A78" s="100"/>
      <c r="B78" s="100"/>
      <c r="D78" s="99"/>
      <c r="F78" s="100"/>
      <c r="G78" s="100"/>
      <c r="H78" s="100"/>
      <c r="I78" s="100"/>
      <c r="J78" s="100"/>
      <c r="K78" s="100"/>
      <c r="L78" s="100"/>
      <c r="M78" s="100"/>
      <c r="N78" s="100"/>
      <c r="O78" s="99"/>
      <c r="P78" s="100"/>
      <c r="Q78" s="100"/>
      <c r="R78" s="100"/>
      <c r="S78" s="100"/>
      <c r="T78" s="100"/>
      <c r="U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</row>
    <row r="79" spans="1:34" x14ac:dyDescent="0.2">
      <c r="A79" s="100"/>
      <c r="B79" s="100"/>
      <c r="D79" s="99"/>
      <c r="F79" s="100"/>
      <c r="G79" s="100"/>
      <c r="H79" s="100"/>
      <c r="I79" s="100"/>
      <c r="J79" s="100"/>
      <c r="K79" s="100"/>
      <c r="L79" s="100"/>
      <c r="M79" s="100"/>
      <c r="N79" s="100"/>
      <c r="O79" s="99"/>
      <c r="P79" s="100"/>
      <c r="Q79" s="100"/>
      <c r="R79" s="100"/>
      <c r="S79" s="100"/>
      <c r="T79" s="100"/>
      <c r="U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1:34" x14ac:dyDescent="0.2">
      <c r="A80" s="100"/>
      <c r="B80" s="100"/>
      <c r="D80" s="99"/>
      <c r="F80" s="100"/>
      <c r="G80" s="100"/>
      <c r="H80" s="100"/>
      <c r="I80" s="100"/>
      <c r="J80" s="100"/>
      <c r="K80" s="100"/>
      <c r="L80" s="100"/>
      <c r="M80" s="100"/>
      <c r="N80" s="100"/>
      <c r="O80" s="99"/>
      <c r="P80" s="100"/>
      <c r="Q80" s="100"/>
      <c r="R80" s="100"/>
      <c r="S80" s="100"/>
      <c r="T80" s="100"/>
      <c r="U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</row>
    <row r="81" spans="1:34" x14ac:dyDescent="0.2">
      <c r="A81" s="100"/>
      <c r="B81" s="100"/>
      <c r="D81" s="99"/>
      <c r="F81" s="100"/>
      <c r="G81" s="100"/>
      <c r="H81" s="100"/>
      <c r="I81" s="100"/>
      <c r="J81" s="100"/>
      <c r="K81" s="100"/>
      <c r="L81" s="100"/>
      <c r="M81" s="100"/>
      <c r="N81" s="100"/>
      <c r="O81" s="99"/>
      <c r="P81" s="100"/>
      <c r="Q81" s="100"/>
      <c r="R81" s="100"/>
      <c r="S81" s="100"/>
      <c r="T81" s="100"/>
      <c r="U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</row>
    <row r="82" spans="1:34" x14ac:dyDescent="0.2">
      <c r="A82" s="100"/>
      <c r="B82" s="100"/>
      <c r="D82" s="99"/>
      <c r="F82" s="100"/>
      <c r="G82" s="100"/>
      <c r="H82" s="100"/>
      <c r="I82" s="100"/>
      <c r="J82" s="100"/>
      <c r="K82" s="100"/>
      <c r="L82" s="100"/>
      <c r="M82" s="100"/>
      <c r="N82" s="100"/>
      <c r="O82" s="99"/>
      <c r="P82" s="100"/>
      <c r="Q82" s="100"/>
      <c r="R82" s="100"/>
      <c r="S82" s="100"/>
      <c r="T82" s="100"/>
      <c r="U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</row>
    <row r="83" spans="1:34" x14ac:dyDescent="0.2">
      <c r="A83" s="100"/>
      <c r="B83" s="100"/>
      <c r="D83" s="99"/>
      <c r="F83" s="100"/>
      <c r="G83" s="100"/>
      <c r="H83" s="100"/>
      <c r="I83" s="100"/>
      <c r="J83" s="100"/>
      <c r="K83" s="100"/>
      <c r="L83" s="100"/>
      <c r="M83" s="100"/>
      <c r="N83" s="100"/>
      <c r="O83" s="99"/>
      <c r="P83" s="100"/>
      <c r="Q83" s="100"/>
      <c r="R83" s="100"/>
      <c r="S83" s="100"/>
      <c r="T83" s="100"/>
      <c r="U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</row>
    <row r="84" spans="1:34" x14ac:dyDescent="0.2">
      <c r="A84" s="100"/>
      <c r="B84" s="100"/>
      <c r="D84" s="99"/>
      <c r="F84" s="100"/>
      <c r="G84" s="100"/>
      <c r="H84" s="100"/>
      <c r="I84" s="100"/>
      <c r="J84" s="100"/>
      <c r="K84" s="100"/>
      <c r="L84" s="100"/>
      <c r="M84" s="100"/>
      <c r="N84" s="100"/>
      <c r="O84" s="99"/>
      <c r="P84" s="100"/>
      <c r="Q84" s="100"/>
      <c r="R84" s="100"/>
      <c r="S84" s="100"/>
      <c r="T84" s="100"/>
      <c r="U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</row>
    <row r="85" spans="1:34" x14ac:dyDescent="0.2">
      <c r="A85" s="100"/>
      <c r="B85" s="100"/>
      <c r="D85" s="99"/>
      <c r="F85" s="100"/>
      <c r="G85" s="100"/>
      <c r="H85" s="100"/>
      <c r="I85" s="100"/>
      <c r="J85" s="100"/>
      <c r="K85" s="100"/>
      <c r="L85" s="100"/>
      <c r="M85" s="100"/>
      <c r="N85" s="100"/>
      <c r="O85" s="99"/>
      <c r="P85" s="100"/>
      <c r="Q85" s="100"/>
      <c r="R85" s="100"/>
      <c r="S85" s="100"/>
      <c r="T85" s="100"/>
      <c r="U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1:34" x14ac:dyDescent="0.2">
      <c r="A86" s="100"/>
      <c r="B86" s="100"/>
      <c r="D86" s="99"/>
      <c r="F86" s="100"/>
      <c r="G86" s="100"/>
      <c r="H86" s="100"/>
      <c r="I86" s="100"/>
      <c r="J86" s="100"/>
      <c r="K86" s="100"/>
      <c r="L86" s="100"/>
      <c r="M86" s="100"/>
      <c r="N86" s="100"/>
      <c r="O86" s="99"/>
      <c r="P86" s="100"/>
      <c r="Q86" s="100"/>
      <c r="R86" s="100"/>
      <c r="S86" s="100"/>
      <c r="T86" s="100"/>
      <c r="U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</row>
    <row r="87" spans="1:34" x14ac:dyDescent="0.2">
      <c r="A87" s="100"/>
      <c r="B87" s="100"/>
      <c r="D87" s="99"/>
      <c r="F87" s="100"/>
      <c r="G87" s="100"/>
      <c r="H87" s="100"/>
      <c r="I87" s="100"/>
      <c r="J87" s="100"/>
      <c r="K87" s="100"/>
      <c r="L87" s="100"/>
      <c r="M87" s="100"/>
      <c r="N87" s="100"/>
      <c r="O87" s="99"/>
      <c r="P87" s="100"/>
      <c r="Q87" s="100"/>
      <c r="R87" s="100"/>
      <c r="S87" s="100"/>
      <c r="T87" s="100"/>
      <c r="U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</row>
    <row r="88" spans="1:34" x14ac:dyDescent="0.2">
      <c r="B88" s="100"/>
      <c r="D88" s="99"/>
      <c r="F88" s="100"/>
      <c r="G88" s="100"/>
      <c r="H88" s="100"/>
      <c r="I88" s="100"/>
      <c r="J88" s="100"/>
      <c r="K88" s="100"/>
      <c r="L88" s="100"/>
      <c r="M88" s="100"/>
      <c r="N88" s="100"/>
      <c r="O88" s="99"/>
      <c r="P88" s="100"/>
      <c r="Q88" s="100"/>
      <c r="R88" s="100"/>
      <c r="S88" s="100"/>
      <c r="T88" s="100"/>
      <c r="U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</row>
    <row r="89" spans="1:34" x14ac:dyDescent="0.2">
      <c r="B89" s="100"/>
      <c r="D89" s="99"/>
      <c r="F89" s="100"/>
      <c r="G89" s="100"/>
      <c r="H89" s="100"/>
      <c r="I89" s="100"/>
      <c r="J89" s="100"/>
      <c r="K89" s="100"/>
      <c r="L89" s="100"/>
      <c r="M89" s="100"/>
      <c r="N89" s="100"/>
      <c r="O89" s="99"/>
      <c r="P89" s="100"/>
      <c r="Q89" s="100"/>
      <c r="R89" s="100"/>
      <c r="S89" s="100"/>
      <c r="T89" s="100"/>
      <c r="U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</row>
    <row r="90" spans="1:34" x14ac:dyDescent="0.2">
      <c r="B90" s="100"/>
      <c r="D90" s="99"/>
      <c r="F90" s="100"/>
      <c r="G90" s="100"/>
      <c r="H90" s="100"/>
      <c r="I90" s="100"/>
      <c r="J90" s="100"/>
      <c r="K90" s="100"/>
      <c r="L90" s="100"/>
      <c r="M90" s="100"/>
      <c r="N90" s="100"/>
      <c r="O90" s="99"/>
      <c r="P90" s="100"/>
      <c r="Q90" s="100"/>
      <c r="R90" s="100"/>
      <c r="S90" s="100"/>
      <c r="T90" s="100"/>
      <c r="U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</row>
    <row r="91" spans="1:34" x14ac:dyDescent="0.2">
      <c r="B91" s="100"/>
      <c r="D91" s="99"/>
      <c r="F91" s="100"/>
      <c r="G91" s="100"/>
      <c r="H91" s="100"/>
      <c r="I91" s="100"/>
      <c r="J91" s="100"/>
      <c r="K91" s="100"/>
      <c r="L91" s="100"/>
      <c r="M91" s="100"/>
      <c r="N91" s="100"/>
      <c r="O91" s="99"/>
      <c r="P91" s="100"/>
      <c r="Q91" s="100"/>
      <c r="R91" s="100"/>
      <c r="S91" s="100"/>
      <c r="T91" s="100"/>
      <c r="U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</row>
    <row r="92" spans="1:34" x14ac:dyDescent="0.2">
      <c r="B92" s="100"/>
      <c r="D92" s="99"/>
      <c r="F92" s="100"/>
      <c r="G92" s="100"/>
      <c r="H92" s="100"/>
      <c r="I92" s="100"/>
      <c r="J92" s="100"/>
      <c r="K92" s="100"/>
      <c r="L92" s="100"/>
      <c r="M92" s="100"/>
      <c r="N92" s="100"/>
      <c r="O92" s="99"/>
      <c r="P92" s="100"/>
      <c r="Q92" s="100"/>
      <c r="R92" s="100"/>
      <c r="S92" s="100"/>
      <c r="T92" s="100"/>
      <c r="U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</row>
    <row r="93" spans="1:34" x14ac:dyDescent="0.2">
      <c r="B93" s="100"/>
      <c r="D93" s="99"/>
      <c r="F93" s="100"/>
      <c r="G93" s="100"/>
      <c r="H93" s="100"/>
      <c r="I93" s="100"/>
      <c r="J93" s="100"/>
      <c r="K93" s="100"/>
      <c r="L93" s="100"/>
      <c r="M93" s="100"/>
      <c r="N93" s="100"/>
      <c r="O93" s="99"/>
      <c r="P93" s="100"/>
      <c r="Q93" s="100"/>
      <c r="R93" s="100"/>
      <c r="S93" s="100"/>
      <c r="T93" s="100"/>
      <c r="U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</row>
    <row r="94" spans="1:34" x14ac:dyDescent="0.2">
      <c r="B94" s="100"/>
      <c r="D94" s="99"/>
      <c r="F94" s="100"/>
      <c r="G94" s="100"/>
      <c r="H94" s="100"/>
      <c r="I94" s="100"/>
      <c r="J94" s="100"/>
      <c r="K94" s="100"/>
      <c r="L94" s="100"/>
      <c r="M94" s="100"/>
      <c r="N94" s="100"/>
      <c r="O94" s="99"/>
      <c r="P94" s="100"/>
      <c r="Q94" s="100"/>
      <c r="R94" s="100"/>
      <c r="S94" s="100"/>
      <c r="T94" s="100"/>
      <c r="U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</row>
    <row r="95" spans="1:34" x14ac:dyDescent="0.2">
      <c r="B95" s="100"/>
      <c r="D95" s="99"/>
      <c r="F95" s="100"/>
      <c r="G95" s="100"/>
      <c r="H95" s="100"/>
      <c r="I95" s="100"/>
      <c r="J95" s="100"/>
      <c r="K95" s="100"/>
      <c r="L95" s="100"/>
      <c r="M95" s="100"/>
      <c r="N95" s="100"/>
      <c r="O95" s="99"/>
      <c r="P95" s="100"/>
      <c r="Q95" s="100"/>
      <c r="R95" s="100"/>
      <c r="S95" s="100"/>
      <c r="T95" s="100"/>
      <c r="U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</row>
    <row r="96" spans="1:34" x14ac:dyDescent="0.2">
      <c r="A96" s="100"/>
      <c r="B96" s="100"/>
      <c r="D96" s="99"/>
      <c r="F96" s="100"/>
      <c r="G96" s="100"/>
      <c r="H96" s="100"/>
      <c r="I96" s="100"/>
      <c r="J96" s="100"/>
      <c r="K96" s="100"/>
      <c r="L96" s="100"/>
      <c r="M96" s="100"/>
      <c r="N96" s="100"/>
      <c r="O96" s="99"/>
      <c r="P96" s="100"/>
      <c r="Q96" s="100"/>
      <c r="R96" s="100"/>
      <c r="S96" s="100"/>
      <c r="T96" s="100"/>
      <c r="U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</row>
    <row r="97" spans="1:34" x14ac:dyDescent="0.2">
      <c r="A97" s="100"/>
      <c r="B97" s="100"/>
      <c r="D97" s="99"/>
      <c r="F97" s="100"/>
      <c r="G97" s="100"/>
      <c r="H97" s="100"/>
      <c r="I97" s="100"/>
      <c r="J97" s="100"/>
      <c r="K97" s="100"/>
      <c r="L97" s="100"/>
      <c r="M97" s="100"/>
      <c r="N97" s="100"/>
      <c r="O97" s="99"/>
      <c r="P97" s="100"/>
      <c r="Q97" s="100"/>
      <c r="R97" s="100"/>
      <c r="S97" s="100"/>
      <c r="T97" s="100"/>
      <c r="U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</row>
    <row r="98" spans="1:34" x14ac:dyDescent="0.2">
      <c r="A98" s="100"/>
      <c r="B98" s="100"/>
      <c r="D98" s="99"/>
      <c r="F98" s="100"/>
      <c r="G98" s="100"/>
      <c r="H98" s="100"/>
      <c r="I98" s="100"/>
      <c r="J98" s="100"/>
      <c r="K98" s="100"/>
      <c r="L98" s="100"/>
      <c r="M98" s="100"/>
      <c r="N98" s="100"/>
      <c r="O98" s="99"/>
      <c r="P98" s="100"/>
      <c r="Q98" s="100"/>
      <c r="R98" s="100"/>
      <c r="S98" s="100"/>
      <c r="T98" s="100"/>
      <c r="U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</row>
    <row r="99" spans="1:34" x14ac:dyDescent="0.2">
      <c r="A99" s="100"/>
      <c r="B99" s="100"/>
      <c r="D99" s="99"/>
      <c r="F99" s="100"/>
      <c r="G99" s="100"/>
      <c r="H99" s="100"/>
      <c r="I99" s="100"/>
      <c r="J99" s="100"/>
      <c r="K99" s="100"/>
      <c r="L99" s="100"/>
      <c r="M99" s="100"/>
      <c r="N99" s="100"/>
      <c r="O99" s="99"/>
      <c r="P99" s="100"/>
      <c r="Q99" s="100"/>
      <c r="R99" s="100"/>
      <c r="S99" s="100"/>
      <c r="T99" s="100"/>
      <c r="U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1:34" x14ac:dyDescent="0.2">
      <c r="A100" s="100"/>
      <c r="B100" s="100"/>
      <c r="D100" s="99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100"/>
      <c r="Q100" s="100"/>
      <c r="R100" s="100"/>
      <c r="S100" s="100"/>
      <c r="T100" s="100"/>
      <c r="U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</row>
    <row r="101" spans="1:34" x14ac:dyDescent="0.2">
      <c r="A101" s="100"/>
      <c r="B101" s="100"/>
      <c r="D101" s="99"/>
      <c r="F101" s="100"/>
      <c r="G101" s="100"/>
      <c r="H101" s="100"/>
      <c r="I101" s="100"/>
      <c r="J101" s="100"/>
      <c r="K101" s="100"/>
      <c r="L101" s="100"/>
      <c r="M101" s="100"/>
      <c r="N101" s="100"/>
      <c r="O101" s="99"/>
      <c r="P101" s="100"/>
      <c r="Q101" s="100"/>
      <c r="R101" s="100"/>
      <c r="S101" s="100"/>
      <c r="T101" s="100"/>
      <c r="U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</row>
    <row r="102" spans="1:34" x14ac:dyDescent="0.2">
      <c r="A102" s="100"/>
      <c r="B102" s="100"/>
      <c r="D102" s="99"/>
      <c r="F102" s="100"/>
      <c r="G102" s="100"/>
      <c r="H102" s="100"/>
      <c r="I102" s="100"/>
      <c r="J102" s="100"/>
      <c r="K102" s="100"/>
      <c r="L102" s="100"/>
      <c r="M102" s="100"/>
      <c r="N102" s="100"/>
      <c r="O102" s="99"/>
      <c r="P102" s="100"/>
      <c r="Q102" s="100"/>
      <c r="R102" s="100"/>
      <c r="S102" s="100"/>
      <c r="T102" s="100"/>
      <c r="U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</row>
    <row r="103" spans="1:34" x14ac:dyDescent="0.2">
      <c r="A103" s="100"/>
      <c r="B103" s="100"/>
      <c r="D103" s="99"/>
      <c r="F103" s="100"/>
      <c r="G103" s="100"/>
      <c r="H103" s="100"/>
      <c r="I103" s="100"/>
      <c r="J103" s="100"/>
      <c r="K103" s="100"/>
      <c r="L103" s="100"/>
      <c r="M103" s="100"/>
      <c r="N103" s="100"/>
      <c r="O103" s="99"/>
      <c r="P103" s="100"/>
      <c r="Q103" s="100"/>
      <c r="R103" s="100"/>
      <c r="S103" s="100"/>
      <c r="T103" s="100"/>
      <c r="U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</row>
    <row r="104" spans="1:34" x14ac:dyDescent="0.2">
      <c r="A104" s="100"/>
      <c r="B104" s="100"/>
      <c r="D104" s="99"/>
      <c r="F104" s="100"/>
      <c r="G104" s="100"/>
      <c r="H104" s="100"/>
      <c r="I104" s="100"/>
      <c r="J104" s="100"/>
      <c r="K104" s="100"/>
      <c r="L104" s="100"/>
      <c r="M104" s="100"/>
      <c r="N104" s="100"/>
      <c r="O104" s="99"/>
      <c r="P104" s="100"/>
      <c r="Q104" s="100"/>
      <c r="R104" s="100"/>
      <c r="S104" s="100"/>
      <c r="T104" s="100"/>
      <c r="U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</row>
    <row r="105" spans="1:34" x14ac:dyDescent="0.2">
      <c r="A105" s="100"/>
      <c r="B105" s="100"/>
      <c r="D105" s="99"/>
      <c r="F105" s="100"/>
      <c r="G105" s="100"/>
      <c r="H105" s="100"/>
      <c r="I105" s="100"/>
      <c r="J105" s="100"/>
      <c r="K105" s="100"/>
      <c r="L105" s="100"/>
      <c r="M105" s="100"/>
      <c r="N105" s="100"/>
      <c r="O105" s="99"/>
      <c r="P105" s="100"/>
      <c r="Q105" s="100"/>
      <c r="R105" s="100"/>
      <c r="S105" s="100"/>
      <c r="T105" s="100"/>
      <c r="U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</row>
    <row r="106" spans="1:34" x14ac:dyDescent="0.2">
      <c r="A106" s="100"/>
      <c r="B106" s="100"/>
      <c r="D106" s="99"/>
      <c r="F106" s="100"/>
      <c r="G106" s="100"/>
      <c r="H106" s="100"/>
      <c r="I106" s="100"/>
      <c r="J106" s="100"/>
      <c r="K106" s="100"/>
      <c r="L106" s="100"/>
      <c r="M106" s="100"/>
      <c r="N106" s="100"/>
      <c r="O106" s="99"/>
      <c r="P106" s="100"/>
      <c r="Q106" s="100"/>
      <c r="R106" s="100"/>
      <c r="S106" s="100"/>
      <c r="T106" s="100"/>
      <c r="U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</row>
    <row r="107" spans="1:34" x14ac:dyDescent="0.2">
      <c r="A107" s="100"/>
      <c r="B107" s="100"/>
      <c r="D107" s="99"/>
      <c r="F107" s="100"/>
      <c r="G107" s="100"/>
      <c r="H107" s="100"/>
      <c r="I107" s="100"/>
      <c r="J107" s="100"/>
      <c r="K107" s="100"/>
      <c r="L107" s="100"/>
      <c r="M107" s="100"/>
      <c r="N107" s="100"/>
      <c r="O107" s="99"/>
      <c r="P107" s="100"/>
      <c r="Q107" s="100"/>
      <c r="R107" s="100"/>
      <c r="S107" s="100"/>
      <c r="T107" s="100"/>
      <c r="U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</row>
    <row r="108" spans="1:34" x14ac:dyDescent="0.2">
      <c r="A108" s="100"/>
      <c r="B108" s="100"/>
      <c r="D108" s="99"/>
      <c r="F108" s="100"/>
      <c r="G108" s="100"/>
      <c r="H108" s="100"/>
      <c r="I108" s="100"/>
      <c r="J108" s="100"/>
      <c r="K108" s="100"/>
      <c r="L108" s="100"/>
      <c r="M108" s="100"/>
      <c r="N108" s="100"/>
      <c r="O108" s="99"/>
      <c r="P108" s="100"/>
      <c r="Q108" s="100"/>
      <c r="R108" s="100"/>
      <c r="S108" s="100"/>
      <c r="T108" s="100"/>
      <c r="U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</row>
    <row r="109" spans="1:34" x14ac:dyDescent="0.2">
      <c r="A109" s="100"/>
      <c r="B109" s="100"/>
      <c r="D109" s="99"/>
      <c r="F109" s="100"/>
      <c r="G109" s="100"/>
      <c r="H109" s="100"/>
      <c r="I109" s="100"/>
      <c r="J109" s="100"/>
      <c r="K109" s="100"/>
      <c r="L109" s="100"/>
      <c r="M109" s="100"/>
      <c r="N109" s="100"/>
      <c r="O109" s="99"/>
      <c r="P109" s="100"/>
      <c r="Q109" s="100"/>
      <c r="R109" s="100"/>
      <c r="S109" s="100"/>
      <c r="T109" s="100"/>
      <c r="U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</row>
    <row r="110" spans="1:34" x14ac:dyDescent="0.2">
      <c r="A110" s="100"/>
      <c r="B110" s="100"/>
      <c r="D110" s="99"/>
      <c r="F110" s="100"/>
      <c r="G110" s="100"/>
      <c r="H110" s="100"/>
      <c r="I110" s="100"/>
      <c r="J110" s="100"/>
      <c r="K110" s="100"/>
      <c r="L110" s="100"/>
      <c r="M110" s="100"/>
      <c r="N110" s="100"/>
      <c r="O110" s="99"/>
      <c r="P110" s="100"/>
      <c r="Q110" s="100"/>
      <c r="R110" s="100"/>
      <c r="S110" s="100"/>
      <c r="T110" s="100"/>
      <c r="U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</row>
    <row r="111" spans="1:34" x14ac:dyDescent="0.2">
      <c r="A111" s="100"/>
      <c r="B111" s="100"/>
      <c r="D111" s="99"/>
      <c r="F111" s="100"/>
      <c r="G111" s="100"/>
      <c r="H111" s="100"/>
      <c r="I111" s="100"/>
      <c r="J111" s="100"/>
      <c r="K111" s="100"/>
      <c r="L111" s="100"/>
      <c r="M111" s="100"/>
      <c r="N111" s="100"/>
      <c r="O111" s="99"/>
      <c r="P111" s="100"/>
      <c r="Q111" s="100"/>
      <c r="R111" s="100"/>
      <c r="S111" s="100"/>
      <c r="T111" s="100"/>
      <c r="U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</row>
    <row r="112" spans="1:34" x14ac:dyDescent="0.2">
      <c r="A112" s="100"/>
      <c r="B112" s="100"/>
      <c r="D112" s="99"/>
      <c r="F112" s="100"/>
      <c r="G112" s="100"/>
      <c r="H112" s="100"/>
      <c r="I112" s="100"/>
      <c r="J112" s="100"/>
      <c r="K112" s="100"/>
      <c r="L112" s="100"/>
      <c r="M112" s="100"/>
      <c r="N112" s="100"/>
      <c r="O112" s="99"/>
      <c r="P112" s="100"/>
      <c r="Q112" s="100"/>
      <c r="R112" s="100"/>
      <c r="S112" s="100"/>
      <c r="T112" s="100"/>
      <c r="U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</row>
    <row r="113" spans="1:34" x14ac:dyDescent="0.2">
      <c r="A113" s="100"/>
      <c r="B113" s="100"/>
      <c r="D113" s="99"/>
      <c r="F113" s="100"/>
      <c r="G113" s="100"/>
      <c r="H113" s="100"/>
      <c r="I113" s="100"/>
      <c r="J113" s="100"/>
      <c r="K113" s="100"/>
      <c r="L113" s="100"/>
      <c r="M113" s="100"/>
      <c r="N113" s="100"/>
      <c r="O113" s="99"/>
      <c r="P113" s="100"/>
      <c r="Q113" s="100"/>
      <c r="R113" s="100"/>
      <c r="S113" s="100"/>
      <c r="T113" s="100"/>
      <c r="U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</row>
    <row r="114" spans="1:34" x14ac:dyDescent="0.2">
      <c r="A114" s="100"/>
      <c r="B114" s="100"/>
      <c r="D114" s="99"/>
      <c r="F114" s="100"/>
      <c r="G114" s="100"/>
      <c r="H114" s="100"/>
      <c r="I114" s="100"/>
      <c r="J114" s="100"/>
      <c r="K114" s="100"/>
      <c r="L114" s="100"/>
      <c r="M114" s="100"/>
      <c r="N114" s="100"/>
      <c r="O114" s="99"/>
      <c r="P114" s="100"/>
      <c r="Q114" s="100"/>
      <c r="R114" s="100"/>
      <c r="S114" s="100"/>
      <c r="T114" s="100"/>
      <c r="U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</row>
    <row r="115" spans="1:34" x14ac:dyDescent="0.2">
      <c r="A115" s="100"/>
      <c r="B115" s="100"/>
      <c r="D115" s="99"/>
      <c r="F115" s="100"/>
      <c r="G115" s="100"/>
      <c r="H115" s="100"/>
      <c r="I115" s="100"/>
      <c r="J115" s="100"/>
      <c r="K115" s="100"/>
      <c r="L115" s="100"/>
      <c r="M115" s="100"/>
      <c r="N115" s="100"/>
      <c r="O115" s="99"/>
      <c r="P115" s="100"/>
      <c r="Q115" s="100"/>
      <c r="R115" s="100"/>
      <c r="S115" s="100"/>
      <c r="T115" s="100"/>
      <c r="U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</row>
    <row r="116" spans="1:34" x14ac:dyDescent="0.2">
      <c r="A116" s="100"/>
      <c r="B116" s="100"/>
      <c r="D116" s="99"/>
      <c r="F116" s="100"/>
      <c r="G116" s="100"/>
      <c r="H116" s="100"/>
      <c r="I116" s="100"/>
      <c r="J116" s="100"/>
      <c r="K116" s="100"/>
      <c r="L116" s="100"/>
      <c r="M116" s="100"/>
      <c r="N116" s="100"/>
      <c r="O116" s="99"/>
      <c r="P116" s="100"/>
      <c r="Q116" s="100"/>
      <c r="R116" s="100"/>
      <c r="S116" s="100"/>
      <c r="T116" s="100"/>
      <c r="U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</row>
    <row r="117" spans="1:34" x14ac:dyDescent="0.2">
      <c r="A117" s="100"/>
      <c r="B117" s="100"/>
      <c r="D117" s="99"/>
      <c r="F117" s="100"/>
      <c r="G117" s="100"/>
      <c r="H117" s="100"/>
      <c r="I117" s="100"/>
      <c r="J117" s="100"/>
      <c r="K117" s="100"/>
      <c r="L117" s="100"/>
      <c r="M117" s="100"/>
      <c r="N117" s="100"/>
      <c r="O117" s="99"/>
      <c r="P117" s="100"/>
      <c r="Q117" s="100"/>
      <c r="R117" s="100"/>
      <c r="S117" s="100"/>
      <c r="T117" s="100"/>
      <c r="U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</row>
    <row r="118" spans="1:34" x14ac:dyDescent="0.2">
      <c r="A118" s="100"/>
      <c r="B118" s="100"/>
      <c r="D118" s="99"/>
      <c r="F118" s="100"/>
      <c r="G118" s="100"/>
      <c r="H118" s="100"/>
      <c r="I118" s="100"/>
      <c r="J118" s="100"/>
      <c r="K118" s="100"/>
      <c r="L118" s="100"/>
      <c r="M118" s="100"/>
      <c r="N118" s="100"/>
      <c r="O118" s="99"/>
      <c r="P118" s="100"/>
      <c r="Q118" s="100"/>
      <c r="R118" s="100"/>
      <c r="S118" s="100"/>
      <c r="T118" s="100"/>
      <c r="U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</row>
    <row r="119" spans="1:34" x14ac:dyDescent="0.2">
      <c r="A119" s="100"/>
      <c r="B119" s="100"/>
      <c r="D119" s="99"/>
      <c r="F119" s="100"/>
      <c r="G119" s="100"/>
      <c r="H119" s="100"/>
      <c r="I119" s="100"/>
      <c r="J119" s="100"/>
      <c r="K119" s="100"/>
      <c r="L119" s="100"/>
      <c r="M119" s="100"/>
      <c r="N119" s="100"/>
      <c r="O119" s="99"/>
      <c r="P119" s="100"/>
      <c r="Q119" s="100"/>
      <c r="R119" s="100"/>
      <c r="S119" s="100"/>
      <c r="T119" s="100"/>
      <c r="U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</row>
    <row r="120" spans="1:34" x14ac:dyDescent="0.2">
      <c r="A120" s="100"/>
      <c r="B120" s="100"/>
      <c r="D120" s="99"/>
      <c r="F120" s="100"/>
      <c r="G120" s="100"/>
      <c r="H120" s="100"/>
      <c r="I120" s="100"/>
      <c r="J120" s="100"/>
      <c r="K120" s="100"/>
      <c r="L120" s="100"/>
      <c r="M120" s="100"/>
      <c r="N120" s="100"/>
      <c r="O120" s="99"/>
      <c r="P120" s="100"/>
      <c r="Q120" s="100"/>
      <c r="R120" s="100"/>
      <c r="S120" s="100"/>
      <c r="T120" s="100"/>
      <c r="U120" s="100"/>
      <c r="W120" s="100"/>
      <c r="X120" s="100"/>
      <c r="Y120" s="100"/>
      <c r="Z120" s="100"/>
      <c r="AA120" s="100"/>
      <c r="AB120" s="100"/>
    </row>
    <row r="121" spans="1:34" x14ac:dyDescent="0.2">
      <c r="A121" s="100"/>
      <c r="B121" s="100"/>
      <c r="D121" s="99"/>
      <c r="F121" s="100"/>
      <c r="G121" s="100"/>
      <c r="H121" s="100"/>
      <c r="I121" s="100"/>
      <c r="J121" s="100"/>
      <c r="K121" s="100"/>
      <c r="L121" s="100"/>
      <c r="M121" s="100"/>
      <c r="N121" s="100"/>
      <c r="O121" s="99"/>
      <c r="P121" s="100"/>
      <c r="Q121" s="100"/>
      <c r="R121" s="100"/>
      <c r="S121" s="100"/>
      <c r="T121" s="100"/>
      <c r="U121" s="100"/>
      <c r="W121" s="100"/>
      <c r="X121" s="100"/>
      <c r="Y121" s="100"/>
      <c r="Z121" s="100"/>
      <c r="AA121" s="100"/>
      <c r="AB121" s="100"/>
    </row>
    <row r="122" spans="1:34" x14ac:dyDescent="0.2">
      <c r="A122" s="100"/>
      <c r="B122" s="100"/>
      <c r="D122" s="99"/>
      <c r="F122" s="100"/>
      <c r="G122" s="100"/>
      <c r="H122" s="100"/>
      <c r="I122" s="100"/>
      <c r="J122" s="100"/>
      <c r="K122" s="100"/>
      <c r="L122" s="100"/>
      <c r="M122" s="100"/>
      <c r="N122" s="100"/>
      <c r="O122" s="99"/>
      <c r="P122" s="100"/>
      <c r="Q122" s="100"/>
      <c r="R122" s="100"/>
      <c r="S122" s="100"/>
      <c r="T122" s="100"/>
      <c r="U122" s="100"/>
      <c r="W122" s="100"/>
      <c r="X122" s="100"/>
      <c r="Y122" s="100"/>
      <c r="Z122" s="100"/>
      <c r="AA122" s="100"/>
      <c r="AB122" s="100"/>
    </row>
    <row r="123" spans="1:34" x14ac:dyDescent="0.2">
      <c r="A123" s="100"/>
      <c r="B123" s="100"/>
      <c r="D123" s="99"/>
      <c r="F123" s="100"/>
      <c r="G123" s="100"/>
      <c r="H123" s="100"/>
      <c r="I123" s="100"/>
      <c r="J123" s="100"/>
      <c r="K123" s="100"/>
      <c r="L123" s="100"/>
      <c r="M123" s="100"/>
      <c r="N123" s="100"/>
      <c r="O123" s="99"/>
      <c r="P123" s="100"/>
      <c r="Q123" s="100"/>
      <c r="R123" s="100"/>
      <c r="S123" s="100"/>
      <c r="T123" s="100"/>
      <c r="U123" s="100"/>
      <c r="W123" s="100"/>
      <c r="X123" s="100"/>
      <c r="Y123" s="100"/>
      <c r="Z123" s="100"/>
      <c r="AA123" s="100"/>
      <c r="AB123" s="100"/>
    </row>
    <row r="124" spans="1:34" x14ac:dyDescent="0.2">
      <c r="A124" s="100"/>
      <c r="B124" s="100"/>
      <c r="D124" s="99"/>
      <c r="F124" s="100"/>
      <c r="G124" s="100"/>
      <c r="H124" s="100"/>
      <c r="I124" s="100"/>
      <c r="J124" s="100"/>
      <c r="K124" s="100"/>
      <c r="L124" s="100"/>
      <c r="M124" s="100"/>
      <c r="N124" s="100"/>
      <c r="O124" s="99"/>
      <c r="P124" s="100"/>
      <c r="Q124" s="100"/>
      <c r="R124" s="100"/>
      <c r="S124" s="100"/>
      <c r="T124" s="100"/>
      <c r="U124" s="100"/>
      <c r="W124" s="100"/>
      <c r="X124" s="100"/>
      <c r="Y124" s="100"/>
      <c r="Z124" s="100"/>
      <c r="AA124" s="100"/>
      <c r="AB124" s="100"/>
    </row>
    <row r="125" spans="1:34" x14ac:dyDescent="0.2">
      <c r="A125" s="100"/>
      <c r="B125" s="100"/>
      <c r="D125" s="99"/>
      <c r="F125" s="100"/>
      <c r="G125" s="100"/>
      <c r="H125" s="100"/>
      <c r="I125" s="100"/>
      <c r="J125" s="100"/>
      <c r="K125" s="100"/>
      <c r="L125" s="100"/>
      <c r="M125" s="100"/>
      <c r="N125" s="100"/>
      <c r="O125" s="99"/>
      <c r="P125" s="100"/>
      <c r="Q125" s="100"/>
      <c r="R125" s="100"/>
      <c r="S125" s="100"/>
      <c r="T125" s="100"/>
      <c r="U125" s="100"/>
      <c r="W125" s="100"/>
      <c r="X125" s="100"/>
      <c r="Y125" s="100"/>
      <c r="Z125" s="100"/>
      <c r="AA125" s="100"/>
      <c r="AB125" s="100"/>
    </row>
    <row r="126" spans="1:34" x14ac:dyDescent="0.2">
      <c r="A126" s="100"/>
      <c r="B126" s="100"/>
      <c r="D126" s="99"/>
      <c r="F126" s="100"/>
      <c r="G126" s="100"/>
      <c r="H126" s="100"/>
      <c r="I126" s="100"/>
      <c r="J126" s="100"/>
      <c r="K126" s="100"/>
      <c r="L126" s="100"/>
      <c r="M126" s="100"/>
      <c r="N126" s="100"/>
      <c r="O126" s="99"/>
      <c r="P126" s="100"/>
      <c r="Q126" s="100"/>
      <c r="R126" s="100"/>
      <c r="S126" s="100"/>
      <c r="T126" s="100"/>
      <c r="U126" s="100"/>
      <c r="W126" s="100"/>
      <c r="X126" s="100"/>
      <c r="Y126" s="100"/>
      <c r="Z126" s="100"/>
      <c r="AA126" s="100"/>
      <c r="AB126" s="100"/>
    </row>
    <row r="127" spans="1:34" x14ac:dyDescent="0.2">
      <c r="A127" s="100"/>
      <c r="B127" s="100"/>
      <c r="D127" s="99"/>
      <c r="F127" s="100"/>
      <c r="G127" s="100"/>
      <c r="H127" s="100"/>
      <c r="I127" s="100"/>
      <c r="J127" s="100"/>
      <c r="K127" s="100"/>
      <c r="L127" s="100"/>
      <c r="M127" s="100"/>
      <c r="N127" s="100"/>
      <c r="O127" s="99"/>
      <c r="P127" s="100"/>
      <c r="Q127" s="100"/>
      <c r="R127" s="100"/>
      <c r="S127" s="100"/>
      <c r="T127" s="100"/>
      <c r="U127" s="100"/>
      <c r="W127" s="100"/>
      <c r="X127" s="100"/>
      <c r="Y127" s="100"/>
      <c r="Z127" s="100"/>
      <c r="AA127" s="100"/>
      <c r="AB127" s="100"/>
    </row>
    <row r="128" spans="1:34" x14ac:dyDescent="0.2">
      <c r="A128" s="100"/>
      <c r="B128" s="100"/>
      <c r="D128" s="99"/>
      <c r="F128" s="100"/>
      <c r="G128" s="100"/>
      <c r="H128" s="100"/>
      <c r="I128" s="100"/>
      <c r="J128" s="100"/>
      <c r="K128" s="100"/>
      <c r="L128" s="100"/>
      <c r="M128" s="100"/>
      <c r="N128" s="100"/>
      <c r="O128" s="99"/>
      <c r="P128" s="100"/>
      <c r="Q128" s="100"/>
      <c r="R128" s="100"/>
      <c r="S128" s="100"/>
      <c r="T128" s="100"/>
      <c r="U128" s="100"/>
      <c r="W128" s="100"/>
      <c r="X128" s="100"/>
      <c r="Y128" s="100"/>
      <c r="Z128" s="100"/>
      <c r="AA128" s="100"/>
      <c r="AB128" s="100"/>
    </row>
    <row r="129" spans="1:28" x14ac:dyDescent="0.2">
      <c r="A129" s="100"/>
      <c r="B129" s="100"/>
      <c r="D129" s="99"/>
      <c r="F129" s="100"/>
      <c r="G129" s="100"/>
      <c r="M129" s="100"/>
      <c r="N129" s="100"/>
      <c r="O129" s="99"/>
      <c r="P129" s="100"/>
      <c r="Q129" s="100"/>
      <c r="R129" s="100"/>
      <c r="S129" s="100"/>
      <c r="T129" s="100"/>
      <c r="U129" s="100"/>
      <c r="W129" s="100"/>
      <c r="X129" s="100"/>
      <c r="Y129" s="100"/>
      <c r="Z129" s="100"/>
      <c r="AA129" s="100"/>
      <c r="AB129" s="100"/>
    </row>
    <row r="130" spans="1:28" x14ac:dyDescent="0.2">
      <c r="A130" s="100"/>
      <c r="B130" s="100"/>
      <c r="D130" s="99"/>
      <c r="F130" s="100"/>
      <c r="G130" s="100"/>
      <c r="N130" s="100"/>
      <c r="O130" s="99"/>
      <c r="P130" s="100"/>
      <c r="Q130" s="100"/>
      <c r="R130" s="100"/>
      <c r="S130" s="100"/>
      <c r="T130" s="100"/>
      <c r="U130" s="100"/>
      <c r="W130" s="100"/>
      <c r="X130" s="100"/>
      <c r="Y130" s="100"/>
      <c r="Z130" s="100"/>
      <c r="AA130" s="100"/>
      <c r="AB130" s="100"/>
    </row>
    <row r="131" spans="1:28" x14ac:dyDescent="0.2">
      <c r="A131" s="100"/>
    </row>
    <row r="132" spans="1:28" x14ac:dyDescent="0.2">
      <c r="A132" s="100"/>
    </row>
  </sheetData>
  <mergeCells count="71">
    <mergeCell ref="A57:AB57"/>
    <mergeCell ref="B59:Q59"/>
    <mergeCell ref="S59:X59"/>
    <mergeCell ref="A12:D12"/>
    <mergeCell ref="O12:S12"/>
    <mergeCell ref="A13:D13"/>
    <mergeCell ref="Q47:AB47"/>
    <mergeCell ref="Q27:AB27"/>
    <mergeCell ref="A16:AB16"/>
    <mergeCell ref="A18:B18"/>
    <mergeCell ref="D18:F18"/>
    <mergeCell ref="Q23:AB23"/>
    <mergeCell ref="Q24:AB24"/>
    <mergeCell ref="Q26:AB26"/>
    <mergeCell ref="O18:AB18"/>
    <mergeCell ref="Q19:AB19"/>
    <mergeCell ref="S65:W65"/>
    <mergeCell ref="B62:N62"/>
    <mergeCell ref="O62:Q62"/>
    <mergeCell ref="S62:W62"/>
    <mergeCell ref="B63:N63"/>
    <mergeCell ref="O63:Q63"/>
    <mergeCell ref="B61:N61"/>
    <mergeCell ref="O61:Q61"/>
    <mergeCell ref="S61:W61"/>
    <mergeCell ref="S63:W63"/>
    <mergeCell ref="B64:N64"/>
    <mergeCell ref="S64:W64"/>
    <mergeCell ref="W8:AB10"/>
    <mergeCell ref="A1:AB2"/>
    <mergeCell ref="A3:AB3"/>
    <mergeCell ref="A4:AB4"/>
    <mergeCell ref="A5:B5"/>
    <mergeCell ref="N5:Q5"/>
    <mergeCell ref="R5:T5"/>
    <mergeCell ref="U5:W5"/>
    <mergeCell ref="F8:F9"/>
    <mergeCell ref="O8:S8"/>
    <mergeCell ref="O9:S10"/>
    <mergeCell ref="A10:D11"/>
    <mergeCell ref="F10:F11"/>
    <mergeCell ref="O11:S11"/>
    <mergeCell ref="B60:N60"/>
    <mergeCell ref="O60:Q60"/>
    <mergeCell ref="S60:W60"/>
    <mergeCell ref="AD3:AH5"/>
    <mergeCell ref="Q45:AB45"/>
    <mergeCell ref="Q50:X55"/>
    <mergeCell ref="Q41:AB41"/>
    <mergeCell ref="Q28:AB28"/>
    <mergeCell ref="Q43:AB43"/>
    <mergeCell ref="Q44:AB44"/>
    <mergeCell ref="O13:S13"/>
    <mergeCell ref="Q38:AB38"/>
    <mergeCell ref="Q40:AB40"/>
    <mergeCell ref="A7:F7"/>
    <mergeCell ref="O7:AB7"/>
    <mergeCell ref="A8:D9"/>
    <mergeCell ref="Q20:AB20"/>
    <mergeCell ref="Q21:AB21"/>
    <mergeCell ref="Q22:AB22"/>
    <mergeCell ref="Q48:AB48"/>
    <mergeCell ref="Q29:AB29"/>
    <mergeCell ref="Q30:AB30"/>
    <mergeCell ref="Q31:AB31"/>
    <mergeCell ref="Q33:AB33"/>
    <mergeCell ref="Q34:AB34"/>
    <mergeCell ref="Q35:AB35"/>
    <mergeCell ref="Q36:AB36"/>
    <mergeCell ref="Q37:AB37"/>
    <mergeCell ref="Q42:AB42"/>
  </mergeCells>
  <conditionalFormatting sqref="N5:Q5">
    <cfRule type="expression" dxfId="12" priority="10" stopIfTrue="1">
      <formula>AND($F$5="jusqu'au :")</formula>
    </cfRule>
  </conditionalFormatting>
  <conditionalFormatting sqref="F48 D48 F41:F45 D41:D45 F34:F38 D34:D38 F27:F31 D27:D31 D20:F24">
    <cfRule type="cellIs" dxfId="11" priority="2" operator="notEqual">
      <formula>0.5</formula>
    </cfRule>
  </conditionalFormatting>
  <conditionalFormatting sqref="X65">
    <cfRule type="expression" dxfId="10" priority="1" stopIfTrue="1">
      <formula>AND($S$64="Heures IRP de délégation")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4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'EVP SOURCE'!$J$9:$J$10</xm:f>
          </x14:formula1>
          <xm:sqref>Y5 AA5</xm:sqref>
        </x14:dataValidation>
        <x14:dataValidation type="list" allowBlank="1" showInputMessage="1" showErrorMessage="1">
          <x14:formula1>
            <xm:f>'EVP SOURCE'!$J$6:$J$7</xm:f>
          </x14:formula1>
          <xm:sqref>U5:W5</xm:sqref>
        </x14:dataValidation>
        <x14:dataValidation type="list" allowBlank="1" showInputMessage="1" showErrorMessage="1">
          <x14:formula1>
            <xm:f>'EVP SOURCE'!$J$3:$J$4</xm:f>
          </x14:formula1>
          <xm:sqref>D5</xm:sqref>
        </x14:dataValidation>
        <x14:dataValidation type="list" showInputMessage="1" showErrorMessage="1">
          <x14:formula1>
            <xm:f>'EVP SOURCE'!$B$15:$B$18</xm:f>
          </x14:formula1>
          <xm:sqref>D48 D27:D31 F27:F31 D34:D38 F34:F38 D41:D45 F41:F45 F48 D20:F24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92"/>
  <sheetViews>
    <sheetView zoomScale="90" zoomScaleNormal="90" workbookViewId="0">
      <selection sqref="A1:XFD1048576"/>
    </sheetView>
  </sheetViews>
  <sheetFormatPr baseColWidth="10" defaultColWidth="11.42578125" defaultRowHeight="14.25" x14ac:dyDescent="0.2"/>
  <cols>
    <col min="1" max="1" width="16.140625" style="139" bestFit="1" customWidth="1"/>
    <col min="2" max="2" width="10.85546875" style="139" customWidth="1"/>
    <col min="3" max="3" width="1.42578125" style="100" customWidth="1"/>
    <col min="4" max="4" width="17.7109375" style="184" customWidth="1"/>
    <col min="5" max="5" width="1.140625" style="168" customWidth="1"/>
    <col min="6" max="6" width="17.7109375" style="139" customWidth="1"/>
    <col min="7" max="7" width="1.140625" style="139" customWidth="1"/>
    <col min="8" max="13" width="5.7109375" style="139" hidden="1" customWidth="1"/>
    <col min="14" max="14" width="1.140625" style="139" customWidth="1"/>
    <col min="15" max="15" width="11" style="184" customWidth="1"/>
    <col min="16" max="16" width="1.140625" style="139" customWidth="1"/>
    <col min="17" max="18" width="5.7109375" style="139" customWidth="1"/>
    <col min="19" max="19" width="9.7109375" style="139" customWidth="1"/>
    <col min="20" max="20" width="11.85546875" style="139" customWidth="1"/>
    <col min="21" max="21" width="10.140625" style="139" bestFit="1" customWidth="1"/>
    <col min="22" max="22" width="1.42578125" style="100" customWidth="1"/>
    <col min="23" max="23" width="9" style="139" bestFit="1" customWidth="1"/>
    <col min="24" max="27" width="10.7109375" style="139" customWidth="1"/>
    <col min="28" max="28" width="2.42578125" style="139" customWidth="1"/>
    <col min="29" max="29" width="1.140625" style="139" customWidth="1"/>
    <col min="30" max="32" width="11.42578125" style="139"/>
    <col min="33" max="33" width="13.5703125" style="139" customWidth="1"/>
    <col min="34" max="16384" width="11.42578125" style="139"/>
  </cols>
  <sheetData>
    <row r="1" spans="1:39" ht="15" customHeight="1" x14ac:dyDescent="0.2">
      <c r="A1" s="354" t="s">
        <v>31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</row>
    <row r="2" spans="1:39" ht="15" customHeight="1" thickBo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 ht="21.75" customHeight="1" x14ac:dyDescent="0.2">
      <c r="A3" s="355" t="str">
        <f>+'Période 1 - Paie Janvier'!A3:V3</f>
        <v>NOM + prénom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7"/>
      <c r="AC3" s="100"/>
      <c r="AD3" s="402"/>
      <c r="AE3" s="403"/>
      <c r="AF3" s="403"/>
      <c r="AG3" s="403"/>
      <c r="AH3" s="403"/>
      <c r="AI3" s="100"/>
      <c r="AJ3" s="100"/>
      <c r="AK3" s="100"/>
      <c r="AL3" s="100"/>
      <c r="AM3" s="100"/>
    </row>
    <row r="4" spans="1:39" ht="22.5" customHeight="1" thickBot="1" x14ac:dyDescent="0.25">
      <c r="A4" s="358" t="str">
        <f>+'Période 1 - Paie Janvier'!A4:V4</f>
        <v>STRUCTURE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60"/>
      <c r="AC4" s="100"/>
      <c r="AD4" s="403"/>
      <c r="AE4" s="403"/>
      <c r="AF4" s="403"/>
      <c r="AG4" s="403"/>
      <c r="AH4" s="403"/>
      <c r="AI4" s="100"/>
      <c r="AJ4" s="100"/>
      <c r="AK4" s="100"/>
      <c r="AL4" s="100"/>
      <c r="AM4" s="100"/>
    </row>
    <row r="5" spans="1:39" ht="37.5" customHeight="1" thickBot="1" x14ac:dyDescent="0.25">
      <c r="A5" s="361" t="s">
        <v>21</v>
      </c>
      <c r="B5" s="362"/>
      <c r="C5" s="140"/>
      <c r="D5" s="138" t="str">
        <f>'Période 2 - Paie Février'!D5</f>
        <v>CDI</v>
      </c>
      <c r="E5" s="140"/>
      <c r="F5" s="140" t="str">
        <f>'Période 2 - Paie Février'!F5</f>
        <v xml:space="preserve"> </v>
      </c>
      <c r="G5" s="140"/>
      <c r="H5" s="140"/>
      <c r="I5" s="140"/>
      <c r="J5" s="140"/>
      <c r="K5" s="140"/>
      <c r="L5" s="140"/>
      <c r="M5" s="140"/>
      <c r="N5" s="363"/>
      <c r="O5" s="363"/>
      <c r="P5" s="363"/>
      <c r="Q5" s="363"/>
      <c r="R5" s="362" t="s">
        <v>26</v>
      </c>
      <c r="S5" s="362"/>
      <c r="T5" s="362"/>
      <c r="U5" s="364" t="str">
        <f>'Période 2 - Paie Février'!U5:W5</f>
        <v>Temps_plein</v>
      </c>
      <c r="V5" s="364"/>
      <c r="W5" s="364"/>
      <c r="X5" s="141" t="s">
        <v>24</v>
      </c>
      <c r="Y5" s="138" t="str">
        <f>'Période 2 - Paie Février'!Y5</f>
        <v>Non</v>
      </c>
      <c r="Z5" s="141" t="s">
        <v>25</v>
      </c>
      <c r="AA5" s="101" t="str">
        <f>'Période 2 - Paie Février'!AA5</f>
        <v>Non</v>
      </c>
      <c r="AB5" s="142"/>
      <c r="AC5" s="100"/>
      <c r="AD5" s="403"/>
      <c r="AE5" s="403"/>
      <c r="AF5" s="403"/>
      <c r="AG5" s="403"/>
      <c r="AH5" s="403"/>
      <c r="AI5" s="100"/>
      <c r="AJ5" s="100"/>
      <c r="AK5" s="100"/>
      <c r="AL5" s="100"/>
      <c r="AM5" s="100"/>
    </row>
    <row r="6" spans="1:39" s="100" customFormat="1" ht="8.25" customHeight="1" thickBot="1" x14ac:dyDescent="0.25">
      <c r="A6" s="143"/>
      <c r="B6" s="143"/>
      <c r="C6" s="143"/>
      <c r="D6" s="144"/>
      <c r="E6" s="145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D6" s="185"/>
      <c r="AE6" s="185"/>
      <c r="AF6" s="185"/>
      <c r="AG6" s="185"/>
    </row>
    <row r="7" spans="1:39" ht="15" thickBot="1" x14ac:dyDescent="0.25">
      <c r="A7" s="349" t="s">
        <v>12</v>
      </c>
      <c r="B7" s="350"/>
      <c r="C7" s="350"/>
      <c r="D7" s="350"/>
      <c r="E7" s="351"/>
      <c r="F7" s="352"/>
      <c r="G7" s="147"/>
      <c r="H7" s="147"/>
      <c r="I7" s="147"/>
      <c r="J7" s="147"/>
      <c r="K7" s="147"/>
      <c r="L7" s="147"/>
      <c r="M7" s="147"/>
      <c r="N7" s="147"/>
      <c r="O7" s="349" t="s">
        <v>13</v>
      </c>
      <c r="P7" s="350"/>
      <c r="Q7" s="350"/>
      <c r="R7" s="350"/>
      <c r="S7" s="350"/>
      <c r="T7" s="350"/>
      <c r="U7" s="350"/>
      <c r="V7" s="350"/>
      <c r="W7" s="351"/>
      <c r="X7" s="351"/>
      <c r="Y7" s="351"/>
      <c r="Z7" s="351"/>
      <c r="AA7" s="351"/>
      <c r="AB7" s="353"/>
      <c r="AC7" s="100"/>
      <c r="AD7" s="185"/>
      <c r="AE7" s="185"/>
      <c r="AF7" s="185"/>
      <c r="AG7" s="185"/>
      <c r="AH7" s="100"/>
      <c r="AI7" s="100"/>
      <c r="AJ7" s="100"/>
      <c r="AK7" s="100"/>
      <c r="AL7" s="100"/>
      <c r="AM7" s="100"/>
    </row>
    <row r="8" spans="1:39" ht="33.75" customHeight="1" thickBot="1" x14ac:dyDescent="0.25">
      <c r="A8" s="377" t="s">
        <v>17</v>
      </c>
      <c r="B8" s="307"/>
      <c r="C8" s="307"/>
      <c r="D8" s="308"/>
      <c r="E8" s="148"/>
      <c r="F8" s="312">
        <v>218</v>
      </c>
      <c r="G8" s="149"/>
      <c r="H8" s="149"/>
      <c r="I8" s="149"/>
      <c r="J8" s="149"/>
      <c r="K8" s="149"/>
      <c r="L8" s="149"/>
      <c r="M8" s="149"/>
      <c r="N8" s="149"/>
      <c r="O8" s="323" t="str">
        <f>+'Période 2 - Paie Février'!O8:S8</f>
        <v>Nb jours repos FAJ pris
depuis 01.01.2024</v>
      </c>
      <c r="P8" s="324"/>
      <c r="Q8" s="324"/>
      <c r="R8" s="324"/>
      <c r="S8" s="325"/>
      <c r="T8" s="186">
        <f>SUM(K19:L51)+'Période 10 - Paie Octobre'!T8</f>
        <v>0</v>
      </c>
      <c r="W8" s="326" t="s">
        <v>14</v>
      </c>
      <c r="X8" s="327"/>
      <c r="Y8" s="327"/>
      <c r="Z8" s="327"/>
      <c r="AA8" s="327"/>
      <c r="AB8" s="328"/>
      <c r="AC8" s="100"/>
      <c r="AD8" s="185"/>
      <c r="AE8" s="185"/>
      <c r="AF8" s="185"/>
      <c r="AG8" s="185"/>
      <c r="AH8" s="100"/>
      <c r="AI8" s="100"/>
      <c r="AJ8" s="100"/>
      <c r="AK8" s="100"/>
      <c r="AL8" s="100"/>
      <c r="AM8" s="100"/>
    </row>
    <row r="9" spans="1:39" ht="20.100000000000001" customHeight="1" thickBot="1" x14ac:dyDescent="0.25">
      <c r="A9" s="309"/>
      <c r="B9" s="310"/>
      <c r="C9" s="310"/>
      <c r="D9" s="311"/>
      <c r="E9" s="139"/>
      <c r="F9" s="313"/>
      <c r="G9" s="149"/>
      <c r="H9" s="149"/>
      <c r="I9" s="149"/>
      <c r="J9" s="149"/>
      <c r="K9" s="149"/>
      <c r="L9" s="149"/>
      <c r="M9" s="149"/>
      <c r="N9" s="149"/>
      <c r="O9" s="335" t="s">
        <v>18</v>
      </c>
      <c r="P9" s="336"/>
      <c r="Q9" s="336"/>
      <c r="R9" s="336"/>
      <c r="S9" s="336"/>
      <c r="T9" s="151" t="s">
        <v>19</v>
      </c>
      <c r="U9" s="102">
        <v>0</v>
      </c>
      <c r="W9" s="329"/>
      <c r="X9" s="330"/>
      <c r="Y9" s="330"/>
      <c r="Z9" s="330"/>
      <c r="AA9" s="330"/>
      <c r="AB9" s="331"/>
      <c r="AC9" s="100"/>
      <c r="AD9" s="185"/>
      <c r="AE9" s="185"/>
      <c r="AF9" s="185"/>
      <c r="AG9" s="185"/>
      <c r="AH9" s="100"/>
      <c r="AI9" s="100"/>
      <c r="AJ9" s="100"/>
      <c r="AK9" s="100"/>
      <c r="AL9" s="100"/>
      <c r="AM9" s="100"/>
    </row>
    <row r="10" spans="1:39" ht="20.100000000000001" customHeight="1" thickBot="1" x14ac:dyDescent="0.25">
      <c r="A10" s="306" t="str">
        <f>+'Période 10 - Paie Octobre'!A10:D11</f>
        <v>Nb de jours ouvrés de repos FAJ
à prendre en 2024</v>
      </c>
      <c r="B10" s="307"/>
      <c r="C10" s="307"/>
      <c r="D10" s="308"/>
      <c r="E10" s="152"/>
      <c r="F10" s="312">
        <f>'Période 2 - Paie Février'!F10:F11</f>
        <v>9</v>
      </c>
      <c r="G10" s="149"/>
      <c r="H10" s="149"/>
      <c r="I10" s="149"/>
      <c r="J10" s="149"/>
      <c r="K10" s="149"/>
      <c r="L10" s="149"/>
      <c r="M10" s="149"/>
      <c r="N10" s="149"/>
      <c r="O10" s="337"/>
      <c r="P10" s="338"/>
      <c r="Q10" s="338"/>
      <c r="R10" s="338"/>
      <c r="S10" s="338"/>
      <c r="T10" s="151" t="s">
        <v>20</v>
      </c>
      <c r="U10" s="103">
        <f>'Période 10 - Paie Octobre'!U9:U10+U9</f>
        <v>0</v>
      </c>
      <c r="W10" s="332"/>
      <c r="X10" s="333"/>
      <c r="Y10" s="333"/>
      <c r="Z10" s="333"/>
      <c r="AA10" s="333"/>
      <c r="AB10" s="334"/>
      <c r="AC10" s="100"/>
      <c r="AD10" s="185"/>
      <c r="AE10" s="185"/>
      <c r="AF10" s="185"/>
      <c r="AG10" s="185"/>
      <c r="AH10" s="100"/>
      <c r="AI10" s="100"/>
      <c r="AJ10" s="100"/>
      <c r="AK10" s="100"/>
      <c r="AL10" s="100"/>
      <c r="AM10" s="100"/>
    </row>
    <row r="11" spans="1:39" ht="27" customHeight="1" thickBot="1" x14ac:dyDescent="0.25">
      <c r="A11" s="394"/>
      <c r="B11" s="395"/>
      <c r="C11" s="395"/>
      <c r="D11" s="396"/>
      <c r="E11" s="152"/>
      <c r="F11" s="391"/>
      <c r="G11" s="149"/>
      <c r="H11" s="149"/>
      <c r="I11" s="149"/>
      <c r="J11" s="149"/>
      <c r="K11" s="149"/>
      <c r="L11" s="149"/>
      <c r="M11" s="149"/>
      <c r="N11" s="149"/>
      <c r="O11" s="368" t="str">
        <f>+'Période 10 - Paie Octobre'!O11:S11</f>
        <v>Nb jours repos restant à prendre
avant le 31.12.2024</v>
      </c>
      <c r="P11" s="369"/>
      <c r="Q11" s="369"/>
      <c r="R11" s="369"/>
      <c r="S11" s="370"/>
      <c r="T11" s="187">
        <f>F10-T8-U9</f>
        <v>9</v>
      </c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00"/>
      <c r="AI11" s="100"/>
      <c r="AJ11" s="100"/>
      <c r="AK11" s="100"/>
      <c r="AL11" s="100"/>
      <c r="AM11" s="100"/>
    </row>
    <row r="12" spans="1:39" ht="21.75" customHeight="1" thickBot="1" x14ac:dyDescent="0.25">
      <c r="A12" s="365" t="s">
        <v>156</v>
      </c>
      <c r="B12" s="366"/>
      <c r="C12" s="366"/>
      <c r="D12" s="367"/>
      <c r="E12" s="152"/>
      <c r="F12" s="188">
        <f>+D52+F52</f>
        <v>23</v>
      </c>
      <c r="G12" s="154"/>
      <c r="H12" s="154"/>
      <c r="I12" s="154"/>
      <c r="J12" s="154"/>
      <c r="K12" s="154"/>
      <c r="L12" s="154"/>
      <c r="M12" s="154"/>
      <c r="N12" s="154"/>
      <c r="O12" s="368" t="str">
        <f>+'Période 10 - Paie Octobre'!O12:S12</f>
        <v>JOURS TRAVAILLES 2024</v>
      </c>
      <c r="P12" s="369"/>
      <c r="Q12" s="369"/>
      <c r="R12" s="369"/>
      <c r="S12" s="370"/>
      <c r="T12" s="188">
        <f>+F12+'Période 10 - Paie Octobre'!T12</f>
        <v>212</v>
      </c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00"/>
      <c r="AI12" s="100"/>
      <c r="AJ12" s="100"/>
      <c r="AK12" s="100"/>
      <c r="AL12" s="100"/>
      <c r="AM12" s="100"/>
    </row>
    <row r="13" spans="1:39" ht="23.25" customHeight="1" thickBot="1" x14ac:dyDescent="0.25">
      <c r="A13" s="365" t="s">
        <v>159</v>
      </c>
      <c r="B13" s="366"/>
      <c r="C13" s="366"/>
      <c r="D13" s="367"/>
      <c r="E13" s="152"/>
      <c r="F13" s="189">
        <f>+J52</f>
        <v>23</v>
      </c>
      <c r="G13" s="154"/>
      <c r="H13" s="154"/>
      <c r="I13" s="154"/>
      <c r="J13" s="154"/>
      <c r="K13" s="154"/>
      <c r="L13" s="154"/>
      <c r="M13" s="154"/>
      <c r="N13" s="154"/>
      <c r="O13" s="368" t="str">
        <f>+'Période 10 - Paie Octobre'!O13:S13</f>
        <v>Cumul transport 2024</v>
      </c>
      <c r="P13" s="369"/>
      <c r="Q13" s="369"/>
      <c r="R13" s="369"/>
      <c r="S13" s="370"/>
      <c r="T13" s="189">
        <f>+F13+'Période 10 - Paie Octobre'!T13</f>
        <v>212</v>
      </c>
      <c r="U13" s="190" t="str">
        <f>IF(T13&gt;F8,"dépassement","")</f>
        <v/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00"/>
      <c r="AI13" s="100"/>
      <c r="AJ13" s="100"/>
      <c r="AK13" s="100"/>
      <c r="AL13" s="100"/>
      <c r="AM13" s="100"/>
    </row>
    <row r="14" spans="1:39" ht="12.75" customHeight="1" x14ac:dyDescent="0.2">
      <c r="A14" s="100"/>
      <c r="B14" s="100"/>
      <c r="D14" s="100"/>
      <c r="E14" s="154"/>
      <c r="F14" s="100"/>
      <c r="G14" s="154"/>
      <c r="H14" s="155"/>
      <c r="I14" s="155"/>
      <c r="J14" s="155"/>
      <c r="K14" s="155"/>
      <c r="L14" s="155"/>
      <c r="M14" s="154"/>
      <c r="N14" s="154"/>
      <c r="O14" s="99"/>
      <c r="P14" s="100"/>
      <c r="Q14" s="100"/>
      <c r="R14" s="100"/>
      <c r="S14" s="100"/>
      <c r="T14" s="100"/>
      <c r="U14" s="100"/>
      <c r="W14" s="100"/>
      <c r="X14" s="100"/>
      <c r="Y14" s="100"/>
      <c r="Z14" s="100"/>
      <c r="AA14" s="100"/>
      <c r="AB14" s="100"/>
      <c r="AC14" s="100"/>
      <c r="AD14" s="185"/>
      <c r="AE14" s="185"/>
      <c r="AF14" s="185"/>
      <c r="AG14" s="185"/>
      <c r="AH14" s="100"/>
      <c r="AI14" s="100"/>
      <c r="AJ14" s="100"/>
      <c r="AK14" s="100"/>
      <c r="AL14" s="100"/>
      <c r="AM14" s="100"/>
    </row>
    <row r="15" spans="1:39" s="100" customFormat="1" ht="6.75" customHeight="1" thickBot="1" x14ac:dyDescent="0.25">
      <c r="A15" s="191"/>
      <c r="B15" s="192"/>
      <c r="C15" s="192"/>
      <c r="D15" s="193"/>
      <c r="E15" s="193"/>
      <c r="F15" s="194"/>
      <c r="G15" s="155"/>
      <c r="H15" s="155"/>
      <c r="I15" s="155"/>
      <c r="J15" s="155"/>
      <c r="K15" s="155"/>
      <c r="L15" s="155"/>
      <c r="M15" s="155"/>
      <c r="N15" s="155"/>
      <c r="O15" s="99"/>
      <c r="AD15" s="185"/>
      <c r="AE15" s="185"/>
      <c r="AF15" s="185"/>
      <c r="AG15" s="185"/>
    </row>
    <row r="16" spans="1:39" ht="39.75" customHeight="1" thickBot="1" x14ac:dyDescent="0.25">
      <c r="A16" s="385" t="s">
        <v>185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/>
      <c r="AC16" s="100"/>
      <c r="AD16" s="185"/>
      <c r="AE16" s="185"/>
      <c r="AF16" s="185"/>
      <c r="AG16" s="185"/>
      <c r="AH16" s="100"/>
      <c r="AI16" s="100"/>
      <c r="AJ16" s="100"/>
      <c r="AK16" s="100"/>
      <c r="AL16" s="100"/>
      <c r="AM16" s="100"/>
    </row>
    <row r="17" spans="1:39" s="100" customFormat="1" ht="7.5" customHeight="1" thickBot="1" x14ac:dyDescent="0.25">
      <c r="C17" s="156"/>
      <c r="D17" s="157"/>
      <c r="E17" s="158"/>
      <c r="F17" s="159"/>
      <c r="G17" s="159"/>
      <c r="H17" s="154" t="s">
        <v>162</v>
      </c>
      <c r="I17" s="154" t="s">
        <v>162</v>
      </c>
      <c r="J17" s="154" t="s">
        <v>163</v>
      </c>
      <c r="K17" s="154" t="s">
        <v>36</v>
      </c>
      <c r="L17" s="154" t="s">
        <v>36</v>
      </c>
      <c r="M17" s="159"/>
      <c r="N17" s="159"/>
      <c r="O17" s="99"/>
      <c r="AD17" s="185"/>
      <c r="AE17" s="185"/>
      <c r="AF17" s="185"/>
      <c r="AG17" s="185"/>
    </row>
    <row r="18" spans="1:39" ht="26.25" customHeight="1" thickBot="1" x14ac:dyDescent="0.25">
      <c r="A18" s="343" t="s">
        <v>6</v>
      </c>
      <c r="B18" s="344"/>
      <c r="D18" s="343" t="s">
        <v>11</v>
      </c>
      <c r="E18" s="345"/>
      <c r="F18" s="344"/>
      <c r="G18" s="154"/>
      <c r="H18" s="154"/>
      <c r="I18" s="154"/>
      <c r="J18" s="154"/>
      <c r="K18" s="154"/>
      <c r="L18" s="154"/>
      <c r="M18" s="154"/>
      <c r="N18" s="154"/>
      <c r="O18" s="346" t="s">
        <v>8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8"/>
      <c r="AC18" s="100"/>
      <c r="AD18" s="185"/>
      <c r="AE18" s="185"/>
      <c r="AF18" s="185"/>
      <c r="AG18" s="185"/>
      <c r="AH18" s="100"/>
      <c r="AI18" s="100"/>
      <c r="AJ18" s="100"/>
      <c r="AK18" s="100"/>
      <c r="AL18" s="100"/>
      <c r="AM18" s="100"/>
    </row>
    <row r="19" spans="1:39" s="154" customFormat="1" ht="26.25" customHeight="1" thickBot="1" x14ac:dyDescent="0.25">
      <c r="A19" s="160"/>
      <c r="B19" s="160"/>
      <c r="D19" s="96" t="s">
        <v>7</v>
      </c>
      <c r="E19" s="98"/>
      <c r="F19" s="96" t="s">
        <v>5</v>
      </c>
      <c r="H19" s="154">
        <f>IF(D19=0.5,0.5,0)</f>
        <v>0</v>
      </c>
      <c r="I19" s="154">
        <f>IF(F19=0.5,0.5,0)</f>
        <v>0</v>
      </c>
      <c r="J19" s="154">
        <f>IF(I19+H19&gt;0,1,0)</f>
        <v>0</v>
      </c>
      <c r="K19" s="154">
        <f>IF(D19="FAJ",0.5,0)</f>
        <v>0</v>
      </c>
      <c r="L19" s="154">
        <f>IF(F19="FAJ",0.5,0)</f>
        <v>0</v>
      </c>
      <c r="O19" s="97" t="s">
        <v>15</v>
      </c>
      <c r="P19" s="98"/>
      <c r="Q19" s="300" t="s">
        <v>16</v>
      </c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2"/>
      <c r="AD19" s="185"/>
      <c r="AE19" s="185"/>
      <c r="AF19" s="185"/>
      <c r="AG19" s="185"/>
    </row>
    <row r="20" spans="1:39" ht="15" customHeight="1" thickBot="1" x14ac:dyDescent="0.25">
      <c r="A20" s="205"/>
      <c r="B20" s="206"/>
      <c r="D20" s="64"/>
      <c r="E20" s="65"/>
      <c r="F20" s="66"/>
      <c r="G20" s="154"/>
      <c r="H20" s="154">
        <f t="shared" ref="H20:H51" si="0">IF(D20=0.5,0.5,0)</f>
        <v>0</v>
      </c>
      <c r="I20" s="154">
        <f t="shared" ref="I20:I51" si="1">IF(F20=0.5,0.5,0)</f>
        <v>0</v>
      </c>
      <c r="J20" s="154">
        <f t="shared" ref="J20:J51" si="2">IF(I20+H20&gt;0,1,0)</f>
        <v>0</v>
      </c>
      <c r="K20" s="154">
        <f t="shared" ref="K20:K51" si="3">IF(D20="FAJ",0.5,0)</f>
        <v>0</v>
      </c>
      <c r="L20" s="154">
        <f t="shared" ref="L20:L51" si="4">IF(F20="FAJ",0.5,0)</f>
        <v>0</v>
      </c>
      <c r="M20" s="154"/>
      <c r="O20" s="79"/>
      <c r="P20" s="6"/>
      <c r="Q20" s="437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9"/>
      <c r="AC20" s="100"/>
      <c r="AD20" s="185"/>
      <c r="AE20" s="185"/>
      <c r="AF20" s="185"/>
      <c r="AG20" s="185"/>
      <c r="AH20" s="100"/>
      <c r="AI20" s="100"/>
      <c r="AJ20" s="100"/>
      <c r="AK20" s="100"/>
      <c r="AL20" s="100"/>
      <c r="AM20" s="100"/>
    </row>
    <row r="21" spans="1:39" ht="15" customHeight="1" x14ac:dyDescent="0.2">
      <c r="A21" s="163" t="s">
        <v>1</v>
      </c>
      <c r="B21" s="164">
        <v>45200</v>
      </c>
      <c r="D21" s="86">
        <v>0.5</v>
      </c>
      <c r="E21" s="6"/>
      <c r="F21" s="86">
        <v>0.5</v>
      </c>
      <c r="G21" s="154"/>
      <c r="H21" s="154">
        <f t="shared" si="0"/>
        <v>0.5</v>
      </c>
      <c r="I21" s="154">
        <f t="shared" si="1"/>
        <v>0.5</v>
      </c>
      <c r="J21" s="154">
        <f t="shared" si="2"/>
        <v>1</v>
      </c>
      <c r="K21" s="154">
        <f t="shared" si="3"/>
        <v>0</v>
      </c>
      <c r="L21" s="154">
        <f t="shared" si="4"/>
        <v>0</v>
      </c>
      <c r="M21" s="154"/>
      <c r="O21" s="8"/>
      <c r="P21" s="6"/>
      <c r="Q21" s="284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6"/>
      <c r="AC21" s="100"/>
      <c r="AD21" s="185"/>
      <c r="AE21" s="185"/>
      <c r="AF21" s="185"/>
      <c r="AG21" s="185"/>
      <c r="AH21" s="100"/>
      <c r="AI21" s="100"/>
      <c r="AJ21" s="100"/>
      <c r="AK21" s="100"/>
      <c r="AL21" s="100"/>
      <c r="AM21" s="100"/>
    </row>
    <row r="22" spans="1:39" ht="15" customHeight="1" x14ac:dyDescent="0.2">
      <c r="A22" s="163" t="s">
        <v>2</v>
      </c>
      <c r="B22" s="164">
        <f>B21+1</f>
        <v>45201</v>
      </c>
      <c r="D22" s="86">
        <v>0.5</v>
      </c>
      <c r="E22" s="6"/>
      <c r="F22" s="86">
        <v>0.5</v>
      </c>
      <c r="G22" s="154"/>
      <c r="H22" s="154">
        <f t="shared" si="0"/>
        <v>0.5</v>
      </c>
      <c r="I22" s="154">
        <f t="shared" si="1"/>
        <v>0.5</v>
      </c>
      <c r="J22" s="154">
        <f t="shared" si="2"/>
        <v>1</v>
      </c>
      <c r="K22" s="154">
        <f t="shared" si="3"/>
        <v>0</v>
      </c>
      <c r="L22" s="154">
        <f t="shared" si="4"/>
        <v>0</v>
      </c>
      <c r="M22" s="154"/>
      <c r="O22" s="8"/>
      <c r="P22" s="6"/>
      <c r="Q22" s="284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6"/>
      <c r="AC22" s="100"/>
      <c r="AD22" s="185"/>
      <c r="AE22" s="185"/>
      <c r="AF22" s="185"/>
      <c r="AG22" s="185"/>
      <c r="AH22" s="100"/>
      <c r="AI22" s="100"/>
      <c r="AJ22" s="100"/>
      <c r="AK22" s="100"/>
      <c r="AL22" s="100"/>
      <c r="AM22" s="100"/>
    </row>
    <row r="23" spans="1:39" ht="15" customHeight="1" x14ac:dyDescent="0.2">
      <c r="A23" s="163" t="s">
        <v>3</v>
      </c>
      <c r="B23" s="164">
        <f>B22+1</f>
        <v>45202</v>
      </c>
      <c r="D23" s="86">
        <v>0.5</v>
      </c>
      <c r="E23" s="6"/>
      <c r="F23" s="86">
        <v>0.5</v>
      </c>
      <c r="G23" s="154"/>
      <c r="H23" s="154">
        <f t="shared" si="0"/>
        <v>0.5</v>
      </c>
      <c r="I23" s="154">
        <f t="shared" si="1"/>
        <v>0.5</v>
      </c>
      <c r="J23" s="154">
        <f t="shared" si="2"/>
        <v>1</v>
      </c>
      <c r="K23" s="154">
        <f t="shared" si="3"/>
        <v>0</v>
      </c>
      <c r="L23" s="154">
        <f t="shared" si="4"/>
        <v>0</v>
      </c>
      <c r="M23" s="154"/>
      <c r="O23" s="8"/>
      <c r="P23" s="6"/>
      <c r="Q23" s="284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6"/>
      <c r="AC23" s="100"/>
      <c r="AD23" s="185"/>
      <c r="AE23" s="185"/>
      <c r="AF23" s="185"/>
      <c r="AG23" s="185"/>
      <c r="AH23" s="100"/>
      <c r="AI23" s="100"/>
      <c r="AJ23" s="100"/>
      <c r="AK23" s="100"/>
      <c r="AL23" s="100"/>
      <c r="AM23" s="100"/>
    </row>
    <row r="24" spans="1:39" ht="15" customHeight="1" thickBot="1" x14ac:dyDescent="0.25">
      <c r="A24" s="165" t="s">
        <v>4</v>
      </c>
      <c r="B24" s="166">
        <f>B23+1</f>
        <v>45203</v>
      </c>
      <c r="D24" s="86">
        <v>0.5</v>
      </c>
      <c r="E24" s="6"/>
      <c r="F24" s="86">
        <v>0.5</v>
      </c>
      <c r="G24" s="154"/>
      <c r="H24" s="154">
        <f t="shared" si="0"/>
        <v>0.5</v>
      </c>
      <c r="I24" s="154">
        <f t="shared" si="1"/>
        <v>0.5</v>
      </c>
      <c r="J24" s="154">
        <f t="shared" si="2"/>
        <v>1</v>
      </c>
      <c r="K24" s="154">
        <f t="shared" si="3"/>
        <v>0</v>
      </c>
      <c r="L24" s="154">
        <f t="shared" si="4"/>
        <v>0</v>
      </c>
      <c r="M24" s="154"/>
      <c r="O24" s="9"/>
      <c r="P24" s="6"/>
      <c r="Q24" s="287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9"/>
      <c r="AC24" s="100"/>
      <c r="AD24" s="185"/>
      <c r="AE24" s="185"/>
      <c r="AF24" s="185"/>
      <c r="AG24" s="185"/>
      <c r="AH24" s="100"/>
      <c r="AI24" s="100"/>
      <c r="AJ24" s="100"/>
      <c r="AK24" s="100"/>
      <c r="AL24" s="100"/>
      <c r="AM24" s="100"/>
    </row>
    <row r="25" spans="1:39" s="100" customFormat="1" ht="15" thickBot="1" x14ac:dyDescent="0.25">
      <c r="A25" s="197" t="s">
        <v>169</v>
      </c>
      <c r="B25" s="198">
        <f>B24+1</f>
        <v>45204</v>
      </c>
      <c r="C25" s="199"/>
      <c r="D25" s="113"/>
      <c r="E25" s="113"/>
      <c r="F25" s="114"/>
      <c r="G25" s="154"/>
      <c r="H25" s="154">
        <f t="shared" si="0"/>
        <v>0</v>
      </c>
      <c r="I25" s="154">
        <f t="shared" si="1"/>
        <v>0</v>
      </c>
      <c r="J25" s="154">
        <f t="shared" si="2"/>
        <v>0</v>
      </c>
      <c r="K25" s="154">
        <f t="shared" si="3"/>
        <v>0</v>
      </c>
      <c r="L25" s="154">
        <f t="shared" si="4"/>
        <v>0</v>
      </c>
      <c r="M25" s="154"/>
      <c r="O25" s="99"/>
      <c r="AD25" s="185"/>
      <c r="AE25" s="185"/>
      <c r="AF25" s="185"/>
      <c r="AG25" s="185"/>
    </row>
    <row r="26" spans="1:39" s="154" customFormat="1" ht="26.25" customHeight="1" thickBot="1" x14ac:dyDescent="0.25">
      <c r="A26" s="160"/>
      <c r="B26" s="160"/>
      <c r="D26" s="96" t="s">
        <v>7</v>
      </c>
      <c r="E26" s="98"/>
      <c r="F26" s="96" t="s">
        <v>5</v>
      </c>
      <c r="H26" s="154">
        <f t="shared" si="0"/>
        <v>0</v>
      </c>
      <c r="I26" s="154">
        <f t="shared" si="1"/>
        <v>0</v>
      </c>
      <c r="J26" s="154">
        <f t="shared" si="2"/>
        <v>0</v>
      </c>
      <c r="K26" s="154">
        <f t="shared" si="3"/>
        <v>0</v>
      </c>
      <c r="L26" s="154">
        <f t="shared" si="4"/>
        <v>0</v>
      </c>
      <c r="O26" s="97" t="s">
        <v>15</v>
      </c>
      <c r="P26" s="98"/>
      <c r="Q26" s="300" t="s">
        <v>16</v>
      </c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D26" s="185"/>
      <c r="AE26" s="185"/>
      <c r="AF26" s="185"/>
      <c r="AG26" s="185"/>
    </row>
    <row r="27" spans="1:39" ht="15" customHeight="1" x14ac:dyDescent="0.2">
      <c r="A27" s="161" t="s">
        <v>0</v>
      </c>
      <c r="B27" s="162">
        <f>B24+3</f>
        <v>45206</v>
      </c>
      <c r="D27" s="86">
        <v>0.5</v>
      </c>
      <c r="E27" s="6"/>
      <c r="F27" s="86">
        <v>0.5</v>
      </c>
      <c r="G27" s="154"/>
      <c r="H27" s="154">
        <f t="shared" si="0"/>
        <v>0.5</v>
      </c>
      <c r="I27" s="154">
        <f t="shared" si="1"/>
        <v>0.5</v>
      </c>
      <c r="J27" s="154">
        <f t="shared" si="2"/>
        <v>1</v>
      </c>
      <c r="K27" s="154">
        <f t="shared" si="3"/>
        <v>0</v>
      </c>
      <c r="L27" s="154">
        <f t="shared" si="4"/>
        <v>0</v>
      </c>
      <c r="M27" s="154"/>
      <c r="O27" s="7"/>
      <c r="P27" s="6"/>
      <c r="Q27" s="303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5"/>
      <c r="AC27" s="100"/>
      <c r="AD27" s="185"/>
      <c r="AE27" s="185"/>
      <c r="AF27" s="185"/>
      <c r="AG27" s="185"/>
      <c r="AH27" s="100"/>
      <c r="AI27" s="100"/>
      <c r="AJ27" s="100"/>
      <c r="AK27" s="100"/>
      <c r="AL27" s="100"/>
      <c r="AM27" s="100"/>
    </row>
    <row r="28" spans="1:39" ht="15" customHeight="1" x14ac:dyDescent="0.2">
      <c r="A28" s="163" t="s">
        <v>1</v>
      </c>
      <c r="B28" s="164">
        <f>B27+1</f>
        <v>45207</v>
      </c>
      <c r="D28" s="86">
        <v>0.5</v>
      </c>
      <c r="E28" s="6"/>
      <c r="F28" s="86">
        <v>0.5</v>
      </c>
      <c r="G28" s="154"/>
      <c r="H28" s="154">
        <f t="shared" si="0"/>
        <v>0.5</v>
      </c>
      <c r="I28" s="154">
        <f t="shared" si="1"/>
        <v>0.5</v>
      </c>
      <c r="J28" s="154">
        <f t="shared" si="2"/>
        <v>1</v>
      </c>
      <c r="K28" s="154">
        <f t="shared" si="3"/>
        <v>0</v>
      </c>
      <c r="L28" s="154">
        <f t="shared" si="4"/>
        <v>0</v>
      </c>
      <c r="M28" s="154"/>
      <c r="O28" s="8"/>
      <c r="P28" s="6"/>
      <c r="Q28" s="284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6"/>
      <c r="AC28" s="100"/>
      <c r="AD28" s="185"/>
      <c r="AE28" s="185"/>
      <c r="AF28" s="185"/>
      <c r="AG28" s="185"/>
      <c r="AH28" s="100"/>
      <c r="AI28" s="100"/>
      <c r="AJ28" s="100"/>
      <c r="AK28" s="100"/>
      <c r="AL28" s="100"/>
      <c r="AM28" s="100"/>
    </row>
    <row r="29" spans="1:39" ht="15" customHeight="1" x14ac:dyDescent="0.2">
      <c r="A29" s="163" t="s">
        <v>2</v>
      </c>
      <c r="B29" s="164">
        <f>B28+1</f>
        <v>45208</v>
      </c>
      <c r="D29" s="86">
        <v>0.5</v>
      </c>
      <c r="E29" s="6"/>
      <c r="F29" s="86">
        <v>0.5</v>
      </c>
      <c r="G29" s="154"/>
      <c r="H29" s="154">
        <f t="shared" si="0"/>
        <v>0.5</v>
      </c>
      <c r="I29" s="154">
        <f t="shared" si="1"/>
        <v>0.5</v>
      </c>
      <c r="J29" s="154">
        <f t="shared" si="2"/>
        <v>1</v>
      </c>
      <c r="K29" s="154">
        <f t="shared" si="3"/>
        <v>0</v>
      </c>
      <c r="L29" s="154">
        <f t="shared" si="4"/>
        <v>0</v>
      </c>
      <c r="M29" s="154"/>
      <c r="O29" s="8"/>
      <c r="P29" s="6"/>
      <c r="Q29" s="284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6"/>
      <c r="AC29" s="100"/>
      <c r="AD29" s="185"/>
      <c r="AE29" s="185"/>
      <c r="AF29" s="185"/>
      <c r="AG29" s="185"/>
      <c r="AH29" s="100"/>
      <c r="AI29" s="100"/>
      <c r="AJ29" s="100"/>
      <c r="AK29" s="100"/>
      <c r="AL29" s="100"/>
      <c r="AM29" s="100"/>
    </row>
    <row r="30" spans="1:39" ht="15" customHeight="1" x14ac:dyDescent="0.2">
      <c r="A30" s="163" t="s">
        <v>3</v>
      </c>
      <c r="B30" s="164">
        <f>B29+1</f>
        <v>45209</v>
      </c>
      <c r="D30" s="86">
        <v>0.5</v>
      </c>
      <c r="E30" s="6"/>
      <c r="F30" s="86">
        <v>0.5</v>
      </c>
      <c r="G30" s="154"/>
      <c r="H30" s="154">
        <f t="shared" si="0"/>
        <v>0.5</v>
      </c>
      <c r="I30" s="154">
        <f t="shared" si="1"/>
        <v>0.5</v>
      </c>
      <c r="J30" s="154">
        <f t="shared" si="2"/>
        <v>1</v>
      </c>
      <c r="K30" s="154">
        <f t="shared" si="3"/>
        <v>0</v>
      </c>
      <c r="L30" s="154">
        <f t="shared" si="4"/>
        <v>0</v>
      </c>
      <c r="M30" s="154"/>
      <c r="O30" s="8"/>
      <c r="P30" s="6"/>
      <c r="Q30" s="284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6"/>
      <c r="AC30" s="100"/>
      <c r="AD30" s="185"/>
      <c r="AE30" s="185"/>
      <c r="AF30" s="185"/>
      <c r="AG30" s="185"/>
      <c r="AH30" s="100"/>
      <c r="AI30" s="100"/>
      <c r="AJ30" s="100"/>
      <c r="AK30" s="100"/>
      <c r="AL30" s="100"/>
      <c r="AM30" s="100"/>
    </row>
    <row r="31" spans="1:39" ht="15" customHeight="1" thickBot="1" x14ac:dyDescent="0.25">
      <c r="A31" s="165" t="s">
        <v>4</v>
      </c>
      <c r="B31" s="166">
        <f>B30+1</f>
        <v>45210</v>
      </c>
      <c r="D31" s="86">
        <v>0.5</v>
      </c>
      <c r="E31" s="6"/>
      <c r="F31" s="86">
        <v>0.5</v>
      </c>
      <c r="G31" s="154"/>
      <c r="H31" s="154">
        <f t="shared" si="0"/>
        <v>0.5</v>
      </c>
      <c r="I31" s="154">
        <f t="shared" si="1"/>
        <v>0.5</v>
      </c>
      <c r="J31" s="154">
        <f t="shared" si="2"/>
        <v>1</v>
      </c>
      <c r="K31" s="154">
        <f t="shared" si="3"/>
        <v>0</v>
      </c>
      <c r="L31" s="154">
        <f t="shared" si="4"/>
        <v>0</v>
      </c>
      <c r="M31" s="154"/>
      <c r="O31" s="9"/>
      <c r="P31" s="6"/>
      <c r="Q31" s="287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9"/>
      <c r="AC31" s="100"/>
      <c r="AD31" s="185"/>
      <c r="AE31" s="185"/>
      <c r="AF31" s="185"/>
      <c r="AG31" s="185"/>
      <c r="AH31" s="100"/>
      <c r="AI31" s="100"/>
      <c r="AJ31" s="100"/>
      <c r="AK31" s="100"/>
      <c r="AL31" s="100"/>
      <c r="AM31" s="100"/>
    </row>
    <row r="32" spans="1:39" s="100" customFormat="1" ht="15.75" customHeight="1" thickBot="1" x14ac:dyDescent="0.25">
      <c r="A32" s="197" t="s">
        <v>169</v>
      </c>
      <c r="B32" s="198">
        <f>B31+1</f>
        <v>45211</v>
      </c>
      <c r="C32" s="199"/>
      <c r="D32" s="113"/>
      <c r="E32" s="113"/>
      <c r="F32" s="114"/>
      <c r="G32" s="154"/>
      <c r="H32" s="154">
        <f t="shared" si="0"/>
        <v>0</v>
      </c>
      <c r="I32" s="154">
        <f t="shared" si="1"/>
        <v>0</v>
      </c>
      <c r="J32" s="154">
        <f t="shared" si="2"/>
        <v>0</v>
      </c>
      <c r="K32" s="154">
        <f t="shared" si="3"/>
        <v>0</v>
      </c>
      <c r="L32" s="154">
        <f t="shared" si="4"/>
        <v>0</v>
      </c>
      <c r="M32" s="154"/>
      <c r="O32" s="99"/>
    </row>
    <row r="33" spans="1:39" s="154" customFormat="1" ht="26.25" customHeight="1" thickBot="1" x14ac:dyDescent="0.25">
      <c r="A33" s="160"/>
      <c r="B33" s="160"/>
      <c r="D33" s="96" t="s">
        <v>7</v>
      </c>
      <c r="E33" s="98"/>
      <c r="F33" s="96" t="s">
        <v>5</v>
      </c>
      <c r="H33" s="154">
        <f t="shared" si="0"/>
        <v>0</v>
      </c>
      <c r="I33" s="154">
        <f t="shared" si="1"/>
        <v>0</v>
      </c>
      <c r="J33" s="154">
        <f t="shared" si="2"/>
        <v>0</v>
      </c>
      <c r="K33" s="154">
        <f t="shared" si="3"/>
        <v>0</v>
      </c>
      <c r="L33" s="154">
        <f t="shared" si="4"/>
        <v>0</v>
      </c>
      <c r="O33" s="97" t="s">
        <v>15</v>
      </c>
      <c r="P33" s="98"/>
      <c r="Q33" s="300" t="s">
        <v>16</v>
      </c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2"/>
    </row>
    <row r="34" spans="1:39" ht="15" customHeight="1" x14ac:dyDescent="0.2">
      <c r="A34" s="161" t="s">
        <v>0</v>
      </c>
      <c r="B34" s="162">
        <f>B31+3</f>
        <v>45213</v>
      </c>
      <c r="D34" s="86">
        <v>0.5</v>
      </c>
      <c r="E34" s="6"/>
      <c r="F34" s="86">
        <v>0.5</v>
      </c>
      <c r="G34" s="154"/>
      <c r="H34" s="154">
        <f t="shared" si="0"/>
        <v>0.5</v>
      </c>
      <c r="I34" s="154">
        <f t="shared" si="1"/>
        <v>0.5</v>
      </c>
      <c r="J34" s="154">
        <f t="shared" si="2"/>
        <v>1</v>
      </c>
      <c r="K34" s="154">
        <f t="shared" si="3"/>
        <v>0</v>
      </c>
      <c r="L34" s="154">
        <f t="shared" si="4"/>
        <v>0</v>
      </c>
      <c r="M34" s="154"/>
      <c r="O34" s="7"/>
      <c r="P34" s="6"/>
      <c r="Q34" s="303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5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spans="1:39" ht="15" customHeight="1" x14ac:dyDescent="0.2">
      <c r="A35" s="163" t="s">
        <v>1</v>
      </c>
      <c r="B35" s="164">
        <f>B34+1</f>
        <v>45214</v>
      </c>
      <c r="D35" s="86">
        <v>0.5</v>
      </c>
      <c r="E35" s="6"/>
      <c r="F35" s="86">
        <v>0.5</v>
      </c>
      <c r="G35" s="154"/>
      <c r="H35" s="154">
        <f t="shared" si="0"/>
        <v>0.5</v>
      </c>
      <c r="I35" s="154">
        <f t="shared" si="1"/>
        <v>0.5</v>
      </c>
      <c r="J35" s="154">
        <f t="shared" si="2"/>
        <v>1</v>
      </c>
      <c r="K35" s="154">
        <f t="shared" si="3"/>
        <v>0</v>
      </c>
      <c r="L35" s="154">
        <f t="shared" si="4"/>
        <v>0</v>
      </c>
      <c r="M35" s="154"/>
      <c r="O35" s="8"/>
      <c r="P35" s="6"/>
      <c r="Q35" s="284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6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spans="1:39" ht="15" customHeight="1" x14ac:dyDescent="0.2">
      <c r="A36" s="163" t="s">
        <v>2</v>
      </c>
      <c r="B36" s="164">
        <f>B35+1</f>
        <v>45215</v>
      </c>
      <c r="D36" s="86">
        <v>0.5</v>
      </c>
      <c r="E36" s="6"/>
      <c r="F36" s="86">
        <v>0.5</v>
      </c>
      <c r="G36" s="154"/>
      <c r="H36" s="154">
        <f t="shared" si="0"/>
        <v>0.5</v>
      </c>
      <c r="I36" s="154">
        <f t="shared" si="1"/>
        <v>0.5</v>
      </c>
      <c r="J36" s="154">
        <f t="shared" si="2"/>
        <v>1</v>
      </c>
      <c r="K36" s="154">
        <f t="shared" si="3"/>
        <v>0</v>
      </c>
      <c r="L36" s="154">
        <f t="shared" si="4"/>
        <v>0</v>
      </c>
      <c r="M36" s="154"/>
      <c r="O36" s="8"/>
      <c r="P36" s="6"/>
      <c r="Q36" s="284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6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spans="1:39" ht="15" customHeight="1" x14ac:dyDescent="0.2">
      <c r="A37" s="163" t="s">
        <v>3</v>
      </c>
      <c r="B37" s="164">
        <f>B36+1</f>
        <v>45216</v>
      </c>
      <c r="D37" s="86">
        <v>0.5</v>
      </c>
      <c r="E37" s="6"/>
      <c r="F37" s="86">
        <v>0.5</v>
      </c>
      <c r="G37" s="154"/>
      <c r="H37" s="154">
        <f t="shared" si="0"/>
        <v>0.5</v>
      </c>
      <c r="I37" s="154">
        <f t="shared" si="1"/>
        <v>0.5</v>
      </c>
      <c r="J37" s="154">
        <f t="shared" si="2"/>
        <v>1</v>
      </c>
      <c r="K37" s="154">
        <f t="shared" si="3"/>
        <v>0</v>
      </c>
      <c r="L37" s="154">
        <f t="shared" si="4"/>
        <v>0</v>
      </c>
      <c r="M37" s="154"/>
      <c r="O37" s="8"/>
      <c r="P37" s="6"/>
      <c r="Q37" s="284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6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1:39" ht="15" customHeight="1" thickBot="1" x14ac:dyDescent="0.25">
      <c r="A38" s="165" t="s">
        <v>4</v>
      </c>
      <c r="B38" s="166">
        <f>B37+1</f>
        <v>45217</v>
      </c>
      <c r="D38" s="86">
        <v>0.5</v>
      </c>
      <c r="E38" s="6"/>
      <c r="F38" s="86">
        <v>0.5</v>
      </c>
      <c r="G38" s="154"/>
      <c r="H38" s="154">
        <f t="shared" si="0"/>
        <v>0.5</v>
      </c>
      <c r="I38" s="154">
        <f t="shared" si="1"/>
        <v>0.5</v>
      </c>
      <c r="J38" s="154">
        <f t="shared" si="2"/>
        <v>1</v>
      </c>
      <c r="K38" s="154">
        <f t="shared" si="3"/>
        <v>0</v>
      </c>
      <c r="L38" s="154">
        <f t="shared" si="4"/>
        <v>0</v>
      </c>
      <c r="M38" s="154"/>
      <c r="O38" s="9"/>
      <c r="P38" s="6"/>
      <c r="Q38" s="287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9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  <row r="39" spans="1:39" s="100" customFormat="1" ht="15" thickBot="1" x14ac:dyDescent="0.25">
      <c r="A39" s="197" t="s">
        <v>169</v>
      </c>
      <c r="B39" s="198">
        <f>B38+1</f>
        <v>45218</v>
      </c>
      <c r="C39" s="199"/>
      <c r="D39" s="113"/>
      <c r="E39" s="113"/>
      <c r="F39" s="114"/>
      <c r="G39" s="154"/>
      <c r="H39" s="154">
        <f t="shared" si="0"/>
        <v>0</v>
      </c>
      <c r="I39" s="154">
        <f t="shared" si="1"/>
        <v>0</v>
      </c>
      <c r="J39" s="154">
        <f t="shared" si="2"/>
        <v>0</v>
      </c>
      <c r="K39" s="154">
        <f t="shared" si="3"/>
        <v>0</v>
      </c>
      <c r="L39" s="154">
        <f t="shared" si="4"/>
        <v>0</v>
      </c>
      <c r="M39" s="154"/>
      <c r="O39" s="99"/>
    </row>
    <row r="40" spans="1:39" s="154" customFormat="1" ht="26.25" customHeight="1" thickBot="1" x14ac:dyDescent="0.25">
      <c r="A40" s="160"/>
      <c r="B40" s="160"/>
      <c r="D40" s="96" t="s">
        <v>7</v>
      </c>
      <c r="E40" s="98"/>
      <c r="F40" s="96" t="s">
        <v>5</v>
      </c>
      <c r="H40" s="154">
        <f t="shared" si="0"/>
        <v>0</v>
      </c>
      <c r="I40" s="154">
        <f t="shared" si="1"/>
        <v>0</v>
      </c>
      <c r="J40" s="154">
        <f t="shared" si="2"/>
        <v>0</v>
      </c>
      <c r="K40" s="154">
        <f t="shared" si="3"/>
        <v>0</v>
      </c>
      <c r="L40" s="154">
        <f t="shared" si="4"/>
        <v>0</v>
      </c>
      <c r="O40" s="97" t="s">
        <v>15</v>
      </c>
      <c r="P40" s="98"/>
      <c r="Q40" s="300" t="s">
        <v>16</v>
      </c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2"/>
    </row>
    <row r="41" spans="1:39" ht="15" customHeight="1" x14ac:dyDescent="0.2">
      <c r="A41" s="161" t="s">
        <v>0</v>
      </c>
      <c r="B41" s="162">
        <f>B38+3</f>
        <v>45220</v>
      </c>
      <c r="D41" s="86">
        <v>0.5</v>
      </c>
      <c r="E41" s="6"/>
      <c r="F41" s="86">
        <v>0.5</v>
      </c>
      <c r="G41" s="154"/>
      <c r="H41" s="154">
        <f t="shared" si="0"/>
        <v>0.5</v>
      </c>
      <c r="I41" s="154">
        <f t="shared" si="1"/>
        <v>0.5</v>
      </c>
      <c r="J41" s="154">
        <f t="shared" si="2"/>
        <v>1</v>
      </c>
      <c r="K41" s="154">
        <f t="shared" si="3"/>
        <v>0</v>
      </c>
      <c r="L41" s="154">
        <f t="shared" si="4"/>
        <v>0</v>
      </c>
      <c r="M41" s="154"/>
      <c r="O41" s="7"/>
      <c r="P41" s="6"/>
      <c r="Q41" s="303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5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</row>
    <row r="42" spans="1:39" ht="15" customHeight="1" x14ac:dyDescent="0.2">
      <c r="A42" s="163" t="s">
        <v>1</v>
      </c>
      <c r="B42" s="164">
        <f>B41+1</f>
        <v>45221</v>
      </c>
      <c r="D42" s="86">
        <v>0.5</v>
      </c>
      <c r="E42" s="6"/>
      <c r="F42" s="86">
        <v>0.5</v>
      </c>
      <c r="G42" s="154"/>
      <c r="H42" s="154">
        <f t="shared" si="0"/>
        <v>0.5</v>
      </c>
      <c r="I42" s="154">
        <f t="shared" si="1"/>
        <v>0.5</v>
      </c>
      <c r="J42" s="154">
        <f t="shared" si="2"/>
        <v>1</v>
      </c>
      <c r="K42" s="154">
        <f t="shared" si="3"/>
        <v>0</v>
      </c>
      <c r="L42" s="154">
        <f t="shared" si="4"/>
        <v>0</v>
      </c>
      <c r="M42" s="154"/>
      <c r="O42" s="8"/>
      <c r="P42" s="6"/>
      <c r="Q42" s="284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6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</row>
    <row r="43" spans="1:39" ht="15" customHeight="1" x14ac:dyDescent="0.2">
      <c r="A43" s="163" t="s">
        <v>2</v>
      </c>
      <c r="B43" s="164">
        <f>B42+1</f>
        <v>45222</v>
      </c>
      <c r="D43" s="86">
        <v>0.5</v>
      </c>
      <c r="E43" s="6"/>
      <c r="F43" s="86">
        <v>0.5</v>
      </c>
      <c r="G43" s="154"/>
      <c r="H43" s="154">
        <f t="shared" si="0"/>
        <v>0.5</v>
      </c>
      <c r="I43" s="154">
        <f t="shared" si="1"/>
        <v>0.5</v>
      </c>
      <c r="J43" s="154">
        <f t="shared" si="2"/>
        <v>1</v>
      </c>
      <c r="K43" s="154">
        <f t="shared" si="3"/>
        <v>0</v>
      </c>
      <c r="L43" s="154">
        <f t="shared" si="4"/>
        <v>0</v>
      </c>
      <c r="M43" s="154"/>
      <c r="O43" s="8"/>
      <c r="P43" s="6"/>
      <c r="Q43" s="284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6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1:39" ht="15" customHeight="1" x14ac:dyDescent="0.2">
      <c r="A44" s="163" t="s">
        <v>3</v>
      </c>
      <c r="B44" s="164">
        <f>B43+1</f>
        <v>45223</v>
      </c>
      <c r="D44" s="86">
        <v>0.5</v>
      </c>
      <c r="E44" s="6"/>
      <c r="F44" s="86">
        <v>0.5</v>
      </c>
      <c r="G44" s="154"/>
      <c r="H44" s="154">
        <f t="shared" si="0"/>
        <v>0.5</v>
      </c>
      <c r="I44" s="154">
        <f t="shared" si="1"/>
        <v>0.5</v>
      </c>
      <c r="J44" s="154">
        <f t="shared" si="2"/>
        <v>1</v>
      </c>
      <c r="K44" s="154">
        <f t="shared" si="3"/>
        <v>0</v>
      </c>
      <c r="L44" s="154">
        <f t="shared" si="4"/>
        <v>0</v>
      </c>
      <c r="M44" s="154"/>
      <c r="O44" s="8"/>
      <c r="P44" s="6"/>
      <c r="Q44" s="284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6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1:39" ht="15" customHeight="1" thickBot="1" x14ac:dyDescent="0.25">
      <c r="A45" s="165" t="s">
        <v>4</v>
      </c>
      <c r="B45" s="166">
        <f>B44+1</f>
        <v>45224</v>
      </c>
      <c r="D45" s="86">
        <v>0.5</v>
      </c>
      <c r="E45" s="6"/>
      <c r="F45" s="86">
        <v>0.5</v>
      </c>
      <c r="G45" s="154"/>
      <c r="H45" s="154">
        <f t="shared" si="0"/>
        <v>0.5</v>
      </c>
      <c r="I45" s="154">
        <f t="shared" si="1"/>
        <v>0.5</v>
      </c>
      <c r="J45" s="154">
        <f t="shared" si="2"/>
        <v>1</v>
      </c>
      <c r="K45" s="154">
        <f t="shared" si="3"/>
        <v>0</v>
      </c>
      <c r="L45" s="154">
        <f t="shared" si="4"/>
        <v>0</v>
      </c>
      <c r="M45" s="154"/>
      <c r="O45" s="9"/>
      <c r="P45" s="6"/>
      <c r="Q45" s="287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9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</row>
    <row r="46" spans="1:39" s="100" customFormat="1" ht="15" thickBot="1" x14ac:dyDescent="0.25">
      <c r="A46" s="197" t="s">
        <v>169</v>
      </c>
      <c r="B46" s="198">
        <f>B45+1</f>
        <v>45225</v>
      </c>
      <c r="C46" s="199"/>
      <c r="D46" s="113"/>
      <c r="E46" s="113"/>
      <c r="F46" s="114"/>
      <c r="G46" s="154"/>
      <c r="H46" s="154">
        <f t="shared" si="0"/>
        <v>0</v>
      </c>
      <c r="I46" s="154">
        <f t="shared" si="1"/>
        <v>0</v>
      </c>
      <c r="J46" s="154">
        <f t="shared" si="2"/>
        <v>0</v>
      </c>
      <c r="K46" s="154">
        <f t="shared" si="3"/>
        <v>0</v>
      </c>
      <c r="L46" s="154">
        <f t="shared" si="4"/>
        <v>0</v>
      </c>
      <c r="M46" s="154"/>
      <c r="O46" s="99"/>
    </row>
    <row r="47" spans="1:39" s="154" customFormat="1" ht="26.25" customHeight="1" thickBot="1" x14ac:dyDescent="0.25">
      <c r="A47" s="160"/>
      <c r="B47" s="160"/>
      <c r="D47" s="96" t="s">
        <v>7</v>
      </c>
      <c r="E47" s="98"/>
      <c r="F47" s="96" t="s">
        <v>5</v>
      </c>
      <c r="H47" s="154">
        <f t="shared" si="0"/>
        <v>0</v>
      </c>
      <c r="I47" s="154">
        <f t="shared" si="1"/>
        <v>0</v>
      </c>
      <c r="J47" s="154">
        <f t="shared" si="2"/>
        <v>0</v>
      </c>
      <c r="K47" s="154">
        <f t="shared" si="3"/>
        <v>0</v>
      </c>
      <c r="L47" s="154">
        <f t="shared" si="4"/>
        <v>0</v>
      </c>
      <c r="O47" s="97" t="s">
        <v>15</v>
      </c>
      <c r="P47" s="98"/>
      <c r="Q47" s="300" t="s">
        <v>16</v>
      </c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2"/>
    </row>
    <row r="48" spans="1:39" ht="15" customHeight="1" x14ac:dyDescent="0.2">
      <c r="A48" s="161" t="s">
        <v>0</v>
      </c>
      <c r="B48" s="162">
        <f>B45+3</f>
        <v>45227</v>
      </c>
      <c r="D48" s="86">
        <v>0.5</v>
      </c>
      <c r="E48" s="6"/>
      <c r="F48" s="86">
        <v>0.5</v>
      </c>
      <c r="G48" s="154"/>
      <c r="H48" s="154">
        <f t="shared" si="0"/>
        <v>0.5</v>
      </c>
      <c r="I48" s="154">
        <f t="shared" si="1"/>
        <v>0.5</v>
      </c>
      <c r="J48" s="154">
        <f t="shared" si="2"/>
        <v>1</v>
      </c>
      <c r="K48" s="154">
        <f t="shared" si="3"/>
        <v>0</v>
      </c>
      <c r="L48" s="154">
        <f t="shared" si="4"/>
        <v>0</v>
      </c>
      <c r="M48" s="154"/>
      <c r="O48" s="7"/>
      <c r="P48" s="6"/>
      <c r="Q48" s="303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5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</row>
    <row r="49" spans="1:39" ht="15" customHeight="1" x14ac:dyDescent="0.2">
      <c r="A49" s="163" t="s">
        <v>1</v>
      </c>
      <c r="B49" s="164">
        <f>B48+1</f>
        <v>45228</v>
      </c>
      <c r="D49" s="86">
        <v>0.5</v>
      </c>
      <c r="E49" s="6"/>
      <c r="F49" s="86">
        <v>0.5</v>
      </c>
      <c r="G49" s="154"/>
      <c r="H49" s="154">
        <f t="shared" si="0"/>
        <v>0.5</v>
      </c>
      <c r="I49" s="154">
        <f t="shared" si="1"/>
        <v>0.5</v>
      </c>
      <c r="J49" s="154">
        <f t="shared" si="2"/>
        <v>1</v>
      </c>
      <c r="K49" s="154">
        <f t="shared" si="3"/>
        <v>0</v>
      </c>
      <c r="L49" s="154">
        <f t="shared" si="4"/>
        <v>0</v>
      </c>
      <c r="M49" s="154"/>
      <c r="O49" s="8"/>
      <c r="P49" s="6"/>
      <c r="Q49" s="284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6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</row>
    <row r="50" spans="1:39" ht="15" customHeight="1" x14ac:dyDescent="0.2">
      <c r="A50" s="163" t="s">
        <v>2</v>
      </c>
      <c r="B50" s="164">
        <f t="shared" ref="B50:B51" si="5">B49+1</f>
        <v>45229</v>
      </c>
      <c r="D50" s="86">
        <v>0.5</v>
      </c>
      <c r="E50" s="6"/>
      <c r="F50" s="86">
        <v>0.5</v>
      </c>
      <c r="G50" s="196"/>
      <c r="H50" s="154">
        <f t="shared" si="0"/>
        <v>0.5</v>
      </c>
      <c r="I50" s="154">
        <f t="shared" si="1"/>
        <v>0.5</v>
      </c>
      <c r="J50" s="154">
        <f t="shared" si="2"/>
        <v>1</v>
      </c>
      <c r="K50" s="154">
        <f t="shared" si="3"/>
        <v>0</v>
      </c>
      <c r="L50" s="154">
        <f t="shared" si="4"/>
        <v>0</v>
      </c>
      <c r="M50" s="154"/>
      <c r="N50" s="207"/>
      <c r="O50" s="82"/>
      <c r="P50" s="6"/>
      <c r="Q50" s="440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2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  <row r="51" spans="1:39" ht="15" customHeight="1" x14ac:dyDescent="0.2">
      <c r="A51" s="163" t="s">
        <v>3</v>
      </c>
      <c r="B51" s="164">
        <f t="shared" si="5"/>
        <v>45230</v>
      </c>
      <c r="D51" s="86">
        <v>0.5</v>
      </c>
      <c r="E51" s="6"/>
      <c r="F51" s="86">
        <v>0.5</v>
      </c>
      <c r="G51" s="196"/>
      <c r="H51" s="154">
        <f t="shared" si="0"/>
        <v>0.5</v>
      </c>
      <c r="I51" s="154">
        <f t="shared" si="1"/>
        <v>0.5</v>
      </c>
      <c r="J51" s="154">
        <f t="shared" si="2"/>
        <v>1</v>
      </c>
      <c r="K51" s="154">
        <f t="shared" si="3"/>
        <v>0</v>
      </c>
      <c r="L51" s="154">
        <f t="shared" si="4"/>
        <v>0</v>
      </c>
      <c r="M51" s="154"/>
      <c r="N51" s="207"/>
      <c r="O51" s="82"/>
      <c r="P51" s="6"/>
      <c r="Q51" s="440"/>
      <c r="R51" s="441"/>
      <c r="S51" s="441"/>
      <c r="T51" s="441"/>
      <c r="U51" s="441"/>
      <c r="V51" s="441"/>
      <c r="W51" s="441"/>
      <c r="X51" s="441"/>
      <c r="Y51" s="441"/>
      <c r="Z51" s="441"/>
      <c r="AA51" s="441"/>
      <c r="AB51" s="442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</row>
    <row r="52" spans="1:39" s="100" customFormat="1" x14ac:dyDescent="0.2">
      <c r="A52" s="156"/>
      <c r="B52" s="167"/>
      <c r="D52" s="214">
        <f>SUM(D20:D51)</f>
        <v>11.5</v>
      </c>
      <c r="E52" s="214"/>
      <c r="F52" s="214">
        <f>SUM(F20:F51)</f>
        <v>11.5</v>
      </c>
      <c r="G52" s="154"/>
      <c r="J52" s="100">
        <f>SUM(J19:J51)</f>
        <v>23</v>
      </c>
      <c r="O52" s="99"/>
    </row>
    <row r="53" spans="1:39" x14ac:dyDescent="0.2">
      <c r="A53" s="100"/>
      <c r="B53" s="100"/>
      <c r="D53" s="171"/>
      <c r="E53" s="170"/>
      <c r="F53" s="172"/>
      <c r="G53" s="154"/>
      <c r="H53" s="100"/>
      <c r="I53" s="100"/>
      <c r="J53" s="100"/>
      <c r="K53" s="100"/>
      <c r="L53" s="100"/>
      <c r="M53" s="100"/>
      <c r="N53" s="154"/>
      <c r="O53" s="99"/>
      <c r="P53" s="100"/>
      <c r="Q53" s="290" t="s">
        <v>32</v>
      </c>
      <c r="R53" s="291"/>
      <c r="S53" s="291"/>
      <c r="T53" s="291"/>
      <c r="U53" s="291"/>
      <c r="V53" s="291"/>
      <c r="W53" s="291"/>
      <c r="X53" s="292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</row>
    <row r="54" spans="1:39" x14ac:dyDescent="0.2">
      <c r="A54" s="100"/>
      <c r="B54" s="100"/>
      <c r="D54" s="99"/>
      <c r="F54" s="100"/>
      <c r="G54" s="154"/>
      <c r="H54" s="154"/>
      <c r="I54" s="154"/>
      <c r="J54" s="154"/>
      <c r="K54" s="154"/>
      <c r="L54" s="154"/>
      <c r="M54" s="154"/>
      <c r="N54" s="154"/>
      <c r="O54" s="99"/>
      <c r="P54" s="100"/>
      <c r="Q54" s="293"/>
      <c r="R54" s="294"/>
      <c r="S54" s="294"/>
      <c r="T54" s="294"/>
      <c r="U54" s="294"/>
      <c r="V54" s="294"/>
      <c r="W54" s="294"/>
      <c r="X54" s="295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</row>
    <row r="55" spans="1:39" ht="15" customHeight="1" x14ac:dyDescent="0.2">
      <c r="A55" s="100"/>
      <c r="B55" s="100"/>
      <c r="D55" s="99"/>
      <c r="F55" s="100"/>
      <c r="G55" s="154"/>
      <c r="H55" s="174"/>
      <c r="I55" s="174"/>
      <c r="J55" s="174"/>
      <c r="K55" s="174"/>
      <c r="L55" s="174"/>
      <c r="M55" s="174"/>
      <c r="N55" s="154"/>
      <c r="O55" s="99"/>
      <c r="P55" s="100"/>
      <c r="Q55" s="293"/>
      <c r="R55" s="294"/>
      <c r="S55" s="294"/>
      <c r="T55" s="294"/>
      <c r="U55" s="294"/>
      <c r="V55" s="294"/>
      <c r="W55" s="294"/>
      <c r="X55" s="295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ht="15" customHeight="1" x14ac:dyDescent="0.2">
      <c r="A56" s="100"/>
      <c r="B56" s="100"/>
      <c r="D56" s="99"/>
      <c r="F56" s="100"/>
      <c r="G56" s="100"/>
      <c r="H56" s="100"/>
      <c r="I56" s="100"/>
      <c r="J56" s="100"/>
      <c r="K56" s="100"/>
      <c r="L56" s="100"/>
      <c r="M56" s="100"/>
      <c r="N56" s="100"/>
      <c r="O56" s="99"/>
      <c r="P56" s="100"/>
      <c r="Q56" s="293"/>
      <c r="R56" s="294"/>
      <c r="S56" s="294"/>
      <c r="T56" s="294"/>
      <c r="U56" s="294"/>
      <c r="V56" s="294"/>
      <c r="W56" s="294"/>
      <c r="X56" s="295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  <row r="57" spans="1:39" x14ac:dyDescent="0.2">
      <c r="A57" s="100"/>
      <c r="B57" s="100"/>
      <c r="D57" s="99"/>
      <c r="F57" s="100"/>
      <c r="G57" s="100"/>
      <c r="H57" s="100"/>
      <c r="I57" s="100"/>
      <c r="J57" s="100"/>
      <c r="K57" s="100"/>
      <c r="L57" s="100"/>
      <c r="M57" s="100"/>
      <c r="N57" s="100"/>
      <c r="O57" s="99"/>
      <c r="P57" s="100"/>
      <c r="Q57" s="293"/>
      <c r="R57" s="294"/>
      <c r="S57" s="294"/>
      <c r="T57" s="294"/>
      <c r="U57" s="294"/>
      <c r="V57" s="294"/>
      <c r="W57" s="294"/>
      <c r="X57" s="295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</row>
    <row r="58" spans="1:39" x14ac:dyDescent="0.2">
      <c r="A58" s="100"/>
      <c r="B58" s="100"/>
      <c r="D58" s="99"/>
      <c r="F58" s="100"/>
      <c r="G58" s="100"/>
      <c r="H58" s="100"/>
      <c r="I58" s="100"/>
      <c r="J58" s="100"/>
      <c r="K58" s="100"/>
      <c r="L58" s="100"/>
      <c r="M58" s="100"/>
      <c r="N58" s="100"/>
      <c r="O58" s="99"/>
      <c r="P58" s="100"/>
      <c r="Q58" s="296"/>
      <c r="R58" s="297"/>
      <c r="S58" s="297"/>
      <c r="T58" s="297"/>
      <c r="U58" s="297"/>
      <c r="V58" s="297"/>
      <c r="W58" s="297"/>
      <c r="X58" s="298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</row>
    <row r="59" spans="1:39" ht="15" thickBot="1" x14ac:dyDescent="0.25">
      <c r="A59" s="100"/>
      <c r="B59" s="100"/>
      <c r="D59" s="99"/>
      <c r="F59" s="100"/>
      <c r="G59" s="100"/>
      <c r="H59" s="100"/>
      <c r="I59" s="100"/>
      <c r="J59" s="100"/>
      <c r="K59" s="100"/>
      <c r="L59" s="100"/>
      <c r="M59" s="100"/>
      <c r="N59" s="100"/>
      <c r="O59" s="99"/>
      <c r="P59" s="100"/>
      <c r="Q59" s="100"/>
      <c r="R59" s="100"/>
      <c r="S59" s="100"/>
      <c r="T59" s="100"/>
      <c r="U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</row>
    <row r="60" spans="1:39" ht="26.25" customHeight="1" thickTop="1" thickBot="1" x14ac:dyDescent="0.25">
      <c r="A60" s="380" t="s">
        <v>168</v>
      </c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B60" s="38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</row>
    <row r="61" spans="1:39" ht="20.100000000000001" customHeight="1" thickTop="1" x14ac:dyDescent="0.2">
      <c r="A61" s="174"/>
      <c r="B61" s="174"/>
      <c r="C61" s="174"/>
      <c r="D61" s="175"/>
      <c r="E61" s="176"/>
      <c r="F61" s="174"/>
      <c r="G61" s="174"/>
      <c r="H61" s="174"/>
      <c r="I61" s="174"/>
      <c r="J61" s="174"/>
      <c r="K61" s="174"/>
      <c r="L61" s="174"/>
      <c r="M61" s="174"/>
      <c r="N61" s="174"/>
      <c r="O61" s="175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26.25" customHeight="1" x14ac:dyDescent="0.2">
      <c r="A62" s="174"/>
      <c r="B62" s="381" t="s">
        <v>35</v>
      </c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174"/>
      <c r="S62" s="381" t="s">
        <v>33</v>
      </c>
      <c r="T62" s="381"/>
      <c r="U62" s="381"/>
      <c r="V62" s="381"/>
      <c r="W62" s="381"/>
      <c r="X62" s="381"/>
      <c r="Y62" s="174"/>
      <c r="Z62" s="174"/>
      <c r="AA62" s="174"/>
      <c r="AB62" s="174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</row>
    <row r="63" spans="1:39" ht="20.100000000000001" customHeight="1" x14ac:dyDescent="0.2">
      <c r="A63" s="174"/>
      <c r="B63" s="397" t="s">
        <v>165</v>
      </c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8"/>
      <c r="O63" s="399"/>
      <c r="P63" s="400"/>
      <c r="Q63" s="400"/>
      <c r="R63" s="174"/>
      <c r="S63" s="397">
        <f>'EVP SOURCE'!D11</f>
        <v>0</v>
      </c>
      <c r="T63" s="397"/>
      <c r="U63" s="397"/>
      <c r="V63" s="397"/>
      <c r="W63" s="398"/>
      <c r="X63" s="180"/>
      <c r="Y63" s="174"/>
      <c r="Z63" s="174"/>
      <c r="AA63" s="174"/>
      <c r="AB63" s="174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20.100000000000001" customHeight="1" x14ac:dyDescent="0.2">
      <c r="A64" s="174"/>
      <c r="B64" s="397" t="s">
        <v>166</v>
      </c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8"/>
      <c r="O64" s="399"/>
      <c r="P64" s="400"/>
      <c r="Q64" s="400"/>
      <c r="R64" s="174"/>
      <c r="S64" s="397">
        <f>'EVP SOURCE'!D12</f>
        <v>0</v>
      </c>
      <c r="T64" s="397"/>
      <c r="U64" s="397"/>
      <c r="V64" s="397"/>
      <c r="W64" s="398"/>
      <c r="X64" s="180"/>
      <c r="Y64" s="174"/>
      <c r="Z64" s="174"/>
      <c r="AA64" s="174"/>
      <c r="AB64" s="174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</row>
    <row r="65" spans="1:39" ht="20.100000000000001" customHeight="1" x14ac:dyDescent="0.2">
      <c r="A65" s="174"/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8"/>
      <c r="O65" s="399"/>
      <c r="P65" s="400"/>
      <c r="Q65" s="400"/>
      <c r="R65" s="174"/>
      <c r="S65" s="397">
        <f>'EVP SOURCE'!D13</f>
        <v>0</v>
      </c>
      <c r="T65" s="397"/>
      <c r="U65" s="397"/>
      <c r="V65" s="397"/>
      <c r="W65" s="398"/>
      <c r="X65" s="180"/>
      <c r="Y65" s="174"/>
      <c r="Z65" s="174"/>
      <c r="AA65" s="174"/>
      <c r="AB65" s="174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</row>
    <row r="66" spans="1:39" ht="20.100000000000001" customHeight="1" x14ac:dyDescent="0.2">
      <c r="A66" s="174"/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8"/>
      <c r="O66" s="399"/>
      <c r="P66" s="400"/>
      <c r="Q66" s="400"/>
      <c r="R66" s="174"/>
      <c r="S66" s="397" t="s">
        <v>167</v>
      </c>
      <c r="T66" s="397"/>
      <c r="U66" s="397"/>
      <c r="V66" s="397"/>
      <c r="W66" s="398"/>
      <c r="X66" s="180"/>
      <c r="Y66" s="174"/>
      <c r="Z66" s="174"/>
      <c r="AA66" s="174"/>
      <c r="AB66" s="174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</row>
    <row r="67" spans="1:39" ht="20.100000000000001" customHeight="1" x14ac:dyDescent="0.2">
      <c r="A67" s="174"/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03"/>
      <c r="P67" s="174"/>
      <c r="Q67" s="174"/>
      <c r="R67" s="174"/>
      <c r="S67" s="397" t="s">
        <v>164</v>
      </c>
      <c r="T67" s="397"/>
      <c r="U67" s="397"/>
      <c r="V67" s="397"/>
      <c r="W67" s="398"/>
      <c r="X67" s="180"/>
      <c r="Y67" s="174"/>
      <c r="Z67" s="174"/>
      <c r="AA67" s="174"/>
      <c r="AB67" s="174"/>
      <c r="AC67" s="100"/>
      <c r="AD67" s="100"/>
      <c r="AE67" s="100"/>
      <c r="AF67" s="100"/>
      <c r="AG67" s="100"/>
      <c r="AH67" s="100"/>
    </row>
    <row r="68" spans="1:39" ht="20.100000000000001" customHeight="1" x14ac:dyDescent="0.2">
      <c r="A68" s="174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74"/>
      <c r="P68" s="174"/>
      <c r="Q68" s="174"/>
      <c r="R68" s="174"/>
      <c r="S68" s="401">
        <f>IF(AA12='EVP SOURCE'!J16,'EVP SOURCE'!F11," ")</f>
        <v>0</v>
      </c>
      <c r="T68" s="401"/>
      <c r="U68" s="401"/>
      <c r="V68" s="401"/>
      <c r="W68" s="401"/>
      <c r="X68" s="204"/>
      <c r="Y68" s="174"/>
      <c r="Z68" s="174"/>
      <c r="AA68" s="174"/>
      <c r="AB68" s="174"/>
      <c r="AC68" s="100"/>
      <c r="AD68" s="100"/>
      <c r="AE68" s="100"/>
      <c r="AF68" s="100"/>
      <c r="AG68" s="100"/>
      <c r="AH68" s="100"/>
    </row>
    <row r="69" spans="1:39" ht="20.100000000000001" customHeight="1" x14ac:dyDescent="0.2">
      <c r="A69" s="174"/>
      <c r="B69" s="174"/>
      <c r="C69" s="174"/>
      <c r="D69" s="175"/>
      <c r="E69" s="176"/>
      <c r="F69" s="174"/>
      <c r="G69" s="174"/>
      <c r="H69" s="174"/>
      <c r="I69" s="174"/>
      <c r="J69" s="174"/>
      <c r="K69" s="174"/>
      <c r="L69" s="174"/>
      <c r="M69" s="174"/>
      <c r="N69" s="174"/>
      <c r="O69" s="175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00"/>
      <c r="AD69" s="100"/>
      <c r="AE69" s="100"/>
      <c r="AF69" s="100"/>
      <c r="AG69" s="100"/>
      <c r="AH69" s="100"/>
    </row>
    <row r="70" spans="1:39" x14ac:dyDescent="0.2">
      <c r="A70" s="100"/>
      <c r="B70" s="100"/>
      <c r="D70" s="99"/>
      <c r="F70" s="100"/>
      <c r="G70" s="100"/>
      <c r="H70" s="100"/>
      <c r="I70" s="100"/>
      <c r="J70" s="100"/>
      <c r="K70" s="100"/>
      <c r="L70" s="100"/>
      <c r="M70" s="100"/>
      <c r="N70" s="100"/>
      <c r="O70" s="99"/>
      <c r="P70" s="100"/>
      <c r="Q70" s="100"/>
      <c r="R70" s="100"/>
      <c r="S70" s="100"/>
      <c r="T70" s="100"/>
      <c r="U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</row>
    <row r="71" spans="1:39" x14ac:dyDescent="0.2">
      <c r="A71" s="100"/>
      <c r="B71" s="100"/>
      <c r="D71" s="99"/>
      <c r="F71" s="100"/>
      <c r="G71" s="100"/>
      <c r="H71" s="100"/>
      <c r="I71" s="100"/>
      <c r="J71" s="100"/>
      <c r="K71" s="100"/>
      <c r="L71" s="100"/>
      <c r="M71" s="100"/>
      <c r="N71" s="100"/>
      <c r="O71" s="99"/>
      <c r="P71" s="100"/>
      <c r="Q71" s="100"/>
      <c r="R71" s="100"/>
      <c r="S71" s="100"/>
      <c r="T71" s="100"/>
      <c r="U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1:39" x14ac:dyDescent="0.2">
      <c r="A72" s="100"/>
      <c r="B72" s="100"/>
      <c r="D72" s="99"/>
      <c r="F72" s="100"/>
      <c r="G72" s="100"/>
      <c r="H72" s="100"/>
      <c r="I72" s="100"/>
      <c r="J72" s="100"/>
      <c r="K72" s="100"/>
      <c r="L72" s="100"/>
      <c r="M72" s="100"/>
      <c r="N72" s="100"/>
      <c r="O72" s="99"/>
      <c r="P72" s="100"/>
      <c r="Q72" s="100"/>
      <c r="R72" s="100"/>
      <c r="S72" s="100"/>
      <c r="T72" s="100"/>
      <c r="U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</row>
    <row r="73" spans="1:39" x14ac:dyDescent="0.2">
      <c r="A73" s="100"/>
      <c r="B73" s="100"/>
      <c r="D73" s="99"/>
      <c r="F73" s="100"/>
      <c r="G73" s="100"/>
      <c r="H73" s="100"/>
      <c r="I73" s="100"/>
      <c r="J73" s="100"/>
      <c r="K73" s="100"/>
      <c r="L73" s="100"/>
      <c r="M73" s="100"/>
      <c r="N73" s="100"/>
      <c r="O73" s="99"/>
      <c r="P73" s="100"/>
      <c r="Q73" s="100"/>
      <c r="R73" s="100"/>
      <c r="S73" s="100"/>
      <c r="T73" s="100"/>
      <c r="U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</row>
    <row r="74" spans="1:39" x14ac:dyDescent="0.2">
      <c r="A74" s="100"/>
      <c r="B74" s="100"/>
      <c r="D74" s="99"/>
      <c r="F74" s="100"/>
      <c r="G74" s="100"/>
      <c r="H74" s="100"/>
      <c r="I74" s="100"/>
      <c r="J74" s="100"/>
      <c r="K74" s="100"/>
      <c r="L74" s="100"/>
      <c r="M74" s="100"/>
      <c r="N74" s="100"/>
      <c r="O74" s="99"/>
      <c r="P74" s="100"/>
      <c r="Q74" s="100"/>
      <c r="R74" s="100"/>
      <c r="S74" s="100"/>
      <c r="T74" s="100"/>
      <c r="U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</row>
    <row r="75" spans="1:39" x14ac:dyDescent="0.2">
      <c r="A75" s="100"/>
      <c r="B75" s="100"/>
      <c r="D75" s="99"/>
      <c r="F75" s="100"/>
      <c r="G75" s="100"/>
      <c r="H75" s="100"/>
      <c r="I75" s="100"/>
      <c r="J75" s="100"/>
      <c r="K75" s="100"/>
      <c r="L75" s="100"/>
      <c r="M75" s="100"/>
      <c r="N75" s="100"/>
      <c r="O75" s="99"/>
      <c r="P75" s="100"/>
      <c r="Q75" s="100"/>
      <c r="R75" s="100"/>
      <c r="S75" s="100"/>
      <c r="T75" s="100"/>
      <c r="U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</row>
    <row r="76" spans="1:39" x14ac:dyDescent="0.2">
      <c r="A76" s="100"/>
      <c r="B76" s="100"/>
      <c r="D76" s="99"/>
      <c r="F76" s="100"/>
      <c r="G76" s="100"/>
      <c r="H76" s="100"/>
      <c r="I76" s="100"/>
      <c r="J76" s="100"/>
      <c r="K76" s="100"/>
      <c r="L76" s="100"/>
      <c r="M76" s="100"/>
      <c r="N76" s="100"/>
      <c r="O76" s="99"/>
      <c r="P76" s="100"/>
      <c r="Q76" s="100"/>
      <c r="R76" s="100"/>
      <c r="S76" s="100"/>
      <c r="T76" s="100"/>
      <c r="U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</row>
    <row r="77" spans="1:39" x14ac:dyDescent="0.2">
      <c r="A77" s="100"/>
      <c r="B77" s="100"/>
      <c r="D77" s="99"/>
      <c r="F77" s="100"/>
      <c r="G77" s="100"/>
      <c r="H77" s="100"/>
      <c r="I77" s="100"/>
      <c r="J77" s="100"/>
      <c r="K77" s="100"/>
      <c r="L77" s="100"/>
      <c r="M77" s="100"/>
      <c r="N77" s="100"/>
      <c r="O77" s="99"/>
      <c r="P77" s="100"/>
      <c r="Q77" s="100"/>
      <c r="R77" s="100"/>
      <c r="S77" s="100"/>
      <c r="T77" s="100"/>
      <c r="U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</row>
    <row r="78" spans="1:39" x14ac:dyDescent="0.2">
      <c r="A78" s="100"/>
      <c r="B78" s="100"/>
      <c r="D78" s="99"/>
      <c r="F78" s="100"/>
      <c r="G78" s="100"/>
      <c r="H78" s="100"/>
      <c r="I78" s="100"/>
      <c r="J78" s="100"/>
      <c r="K78" s="100"/>
      <c r="L78" s="100"/>
      <c r="M78" s="100"/>
      <c r="N78" s="100"/>
      <c r="O78" s="99"/>
      <c r="P78" s="100"/>
      <c r="Q78" s="100"/>
      <c r="R78" s="100"/>
      <c r="S78" s="100"/>
      <c r="T78" s="100"/>
      <c r="U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</row>
    <row r="79" spans="1:39" x14ac:dyDescent="0.2">
      <c r="A79" s="100"/>
      <c r="B79" s="100"/>
      <c r="D79" s="99"/>
      <c r="F79" s="100"/>
      <c r="G79" s="100"/>
      <c r="H79" s="100"/>
      <c r="I79" s="100"/>
      <c r="J79" s="100"/>
      <c r="K79" s="100"/>
      <c r="L79" s="100"/>
      <c r="M79" s="100"/>
      <c r="N79" s="100"/>
      <c r="O79" s="99"/>
      <c r="P79" s="100"/>
      <c r="Q79" s="100"/>
      <c r="R79" s="100"/>
      <c r="S79" s="100"/>
      <c r="T79" s="100"/>
      <c r="U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1:39" x14ac:dyDescent="0.2">
      <c r="A80" s="100"/>
      <c r="B80" s="100"/>
      <c r="D80" s="99"/>
      <c r="F80" s="100"/>
      <c r="G80" s="100"/>
      <c r="H80" s="100"/>
      <c r="I80" s="100"/>
      <c r="J80" s="100"/>
      <c r="K80" s="100"/>
      <c r="L80" s="100"/>
      <c r="M80" s="100"/>
      <c r="N80" s="100"/>
      <c r="O80" s="99"/>
      <c r="P80" s="100"/>
      <c r="Q80" s="100"/>
      <c r="R80" s="100"/>
      <c r="S80" s="100"/>
      <c r="T80" s="100"/>
      <c r="U80" s="100"/>
      <c r="W80" s="100"/>
      <c r="X80" s="100"/>
      <c r="Y80" s="100"/>
      <c r="Z80" s="100"/>
      <c r="AA80" s="100"/>
      <c r="AB80" s="100"/>
    </row>
    <row r="81" spans="1:28" x14ac:dyDescent="0.2">
      <c r="A81" s="100"/>
      <c r="B81" s="100"/>
      <c r="D81" s="99"/>
      <c r="F81" s="100"/>
      <c r="G81" s="100"/>
      <c r="H81" s="100"/>
      <c r="I81" s="100"/>
      <c r="J81" s="100"/>
      <c r="K81" s="100"/>
      <c r="L81" s="100"/>
      <c r="M81" s="100"/>
      <c r="N81" s="100"/>
      <c r="O81" s="99"/>
      <c r="P81" s="100"/>
      <c r="Q81" s="100"/>
      <c r="R81" s="100"/>
      <c r="S81" s="100"/>
      <c r="T81" s="100"/>
      <c r="U81" s="100"/>
      <c r="W81" s="100"/>
      <c r="X81" s="100"/>
      <c r="Y81" s="100"/>
      <c r="Z81" s="100"/>
      <c r="AA81" s="100"/>
      <c r="AB81" s="100"/>
    </row>
    <row r="82" spans="1:28" x14ac:dyDescent="0.2">
      <c r="A82" s="100"/>
      <c r="B82" s="100"/>
      <c r="D82" s="99"/>
      <c r="F82" s="100"/>
      <c r="G82" s="100"/>
      <c r="H82" s="100"/>
      <c r="I82" s="100"/>
      <c r="J82" s="100"/>
      <c r="K82" s="100"/>
      <c r="L82" s="100"/>
      <c r="M82" s="100"/>
      <c r="N82" s="100"/>
      <c r="O82" s="99"/>
      <c r="P82" s="100"/>
      <c r="Q82" s="100"/>
      <c r="R82" s="100"/>
      <c r="S82" s="100"/>
      <c r="T82" s="100"/>
      <c r="U82" s="100"/>
      <c r="W82" s="100"/>
      <c r="X82" s="100"/>
      <c r="Y82" s="100"/>
      <c r="Z82" s="100"/>
      <c r="AA82" s="100"/>
      <c r="AB82" s="100"/>
    </row>
    <row r="83" spans="1:28" x14ac:dyDescent="0.2">
      <c r="A83" s="100"/>
      <c r="B83" s="100"/>
      <c r="D83" s="99"/>
      <c r="F83" s="100"/>
      <c r="G83" s="100"/>
      <c r="M83" s="100"/>
      <c r="N83" s="100"/>
      <c r="O83" s="99"/>
      <c r="P83" s="100"/>
      <c r="Q83" s="100"/>
      <c r="R83" s="100"/>
      <c r="S83" s="100"/>
      <c r="T83" s="100"/>
      <c r="U83" s="100"/>
      <c r="W83" s="100"/>
      <c r="X83" s="100"/>
      <c r="Y83" s="100"/>
      <c r="Z83" s="100"/>
      <c r="AA83" s="100"/>
      <c r="AB83" s="100"/>
    </row>
    <row r="84" spans="1:28" x14ac:dyDescent="0.2">
      <c r="A84" s="100"/>
      <c r="B84" s="100"/>
      <c r="D84" s="99"/>
      <c r="F84" s="100"/>
      <c r="G84" s="100"/>
      <c r="N84" s="100"/>
      <c r="O84" s="99"/>
      <c r="P84" s="100"/>
      <c r="Q84" s="100"/>
      <c r="R84" s="100"/>
      <c r="S84" s="100"/>
      <c r="T84" s="100"/>
      <c r="U84" s="100"/>
      <c r="W84" s="100"/>
      <c r="X84" s="100"/>
      <c r="Y84" s="100"/>
      <c r="Z84" s="100"/>
      <c r="AA84" s="100"/>
      <c r="AB84" s="100"/>
    </row>
    <row r="85" spans="1:28" x14ac:dyDescent="0.2">
      <c r="A85" s="100"/>
      <c r="B85" s="100"/>
      <c r="D85" s="99"/>
      <c r="F85" s="100"/>
      <c r="G85" s="100"/>
      <c r="N85" s="100"/>
      <c r="O85" s="99"/>
      <c r="P85" s="100"/>
      <c r="Q85" s="100"/>
      <c r="R85" s="100"/>
      <c r="S85" s="100"/>
      <c r="T85" s="100"/>
      <c r="U85" s="100"/>
      <c r="W85" s="100"/>
      <c r="X85" s="100"/>
      <c r="Y85" s="100"/>
      <c r="Z85" s="100"/>
      <c r="AA85" s="100"/>
      <c r="AB85" s="100"/>
    </row>
    <row r="86" spans="1:28" x14ac:dyDescent="0.2">
      <c r="A86" s="100"/>
      <c r="B86" s="100"/>
      <c r="D86" s="99"/>
      <c r="F86" s="100"/>
      <c r="G86" s="100"/>
      <c r="N86" s="100"/>
      <c r="O86" s="99"/>
      <c r="P86" s="100"/>
      <c r="Q86" s="100"/>
      <c r="R86" s="100"/>
      <c r="S86" s="100"/>
      <c r="T86" s="100"/>
      <c r="U86" s="100"/>
      <c r="W86" s="100"/>
      <c r="X86" s="100"/>
      <c r="Y86" s="100"/>
      <c r="Z86" s="100"/>
      <c r="AA86" s="100"/>
      <c r="AB86" s="100"/>
    </row>
    <row r="87" spans="1:28" x14ac:dyDescent="0.2">
      <c r="A87" s="100"/>
      <c r="B87" s="100"/>
      <c r="D87" s="99"/>
      <c r="F87" s="100"/>
      <c r="G87" s="100"/>
      <c r="N87" s="100"/>
      <c r="O87" s="99"/>
      <c r="P87" s="100"/>
      <c r="Q87" s="100"/>
      <c r="R87" s="100"/>
      <c r="S87" s="100"/>
      <c r="T87" s="100"/>
      <c r="U87" s="100"/>
      <c r="W87" s="100"/>
      <c r="X87" s="100"/>
      <c r="Y87" s="100"/>
      <c r="Z87" s="100"/>
      <c r="AA87" s="100"/>
      <c r="AB87" s="100"/>
    </row>
    <row r="88" spans="1:28" x14ac:dyDescent="0.2">
      <c r="A88" s="100"/>
      <c r="B88" s="100"/>
      <c r="D88" s="99"/>
      <c r="F88" s="100"/>
      <c r="G88" s="100"/>
      <c r="N88" s="100"/>
      <c r="O88" s="99"/>
      <c r="P88" s="100"/>
      <c r="Q88" s="100"/>
      <c r="R88" s="100"/>
      <c r="S88" s="100"/>
      <c r="T88" s="100"/>
      <c r="U88" s="100"/>
      <c r="W88" s="100"/>
      <c r="X88" s="100"/>
      <c r="Y88" s="100"/>
      <c r="Z88" s="100"/>
      <c r="AA88" s="100"/>
      <c r="AB88" s="100"/>
    </row>
    <row r="89" spans="1:28" x14ac:dyDescent="0.2">
      <c r="A89" s="100"/>
      <c r="B89" s="100"/>
      <c r="D89" s="99"/>
      <c r="F89" s="100"/>
      <c r="G89" s="100"/>
      <c r="N89" s="100"/>
      <c r="O89" s="99"/>
      <c r="P89" s="100"/>
      <c r="Q89" s="100"/>
      <c r="R89" s="100"/>
      <c r="S89" s="100"/>
      <c r="T89" s="100"/>
      <c r="U89" s="100"/>
      <c r="W89" s="100"/>
      <c r="X89" s="100"/>
      <c r="Y89" s="100"/>
      <c r="Z89" s="100"/>
      <c r="AA89" s="100"/>
      <c r="AB89" s="100"/>
    </row>
    <row r="90" spans="1:28" x14ac:dyDescent="0.2">
      <c r="A90" s="100"/>
      <c r="B90" s="100"/>
      <c r="D90" s="99"/>
      <c r="F90" s="100"/>
      <c r="G90" s="100"/>
      <c r="N90" s="100"/>
      <c r="O90" s="99"/>
      <c r="P90" s="100"/>
      <c r="Q90" s="100"/>
      <c r="R90" s="100"/>
      <c r="S90" s="100"/>
      <c r="T90" s="100"/>
      <c r="U90" s="100"/>
      <c r="W90" s="100"/>
      <c r="X90" s="100"/>
      <c r="Y90" s="100"/>
      <c r="Z90" s="100"/>
      <c r="AA90" s="100"/>
      <c r="AB90" s="100"/>
    </row>
    <row r="91" spans="1:28" x14ac:dyDescent="0.2">
      <c r="A91" s="100"/>
    </row>
    <row r="92" spans="1:28" x14ac:dyDescent="0.2">
      <c r="A92" s="100"/>
    </row>
  </sheetData>
  <sheetProtection selectLockedCells="1"/>
  <mergeCells count="74">
    <mergeCell ref="B67:N67"/>
    <mergeCell ref="S67:W67"/>
    <mergeCell ref="S68:W68"/>
    <mergeCell ref="A7:F7"/>
    <mergeCell ref="O7:AB7"/>
    <mergeCell ref="Q20:AB20"/>
    <mergeCell ref="A8:D9"/>
    <mergeCell ref="F8:F9"/>
    <mergeCell ref="O8:S8"/>
    <mergeCell ref="O9:S10"/>
    <mergeCell ref="A10:D11"/>
    <mergeCell ref="F10:F11"/>
    <mergeCell ref="O11:S11"/>
    <mergeCell ref="A16:AB16"/>
    <mergeCell ref="Q51:AB51"/>
    <mergeCell ref="B66:N66"/>
    <mergeCell ref="A1:AB2"/>
    <mergeCell ref="A3:AB3"/>
    <mergeCell ref="A4:AB4"/>
    <mergeCell ref="A5:B5"/>
    <mergeCell ref="N5:Q5"/>
    <mergeCell ref="R5:T5"/>
    <mergeCell ref="U5:W5"/>
    <mergeCell ref="O66:Q66"/>
    <mergeCell ref="A60:AB60"/>
    <mergeCell ref="Q35:AB35"/>
    <mergeCell ref="Q36:AB36"/>
    <mergeCell ref="Q37:AB37"/>
    <mergeCell ref="Q38:AB38"/>
    <mergeCell ref="Q40:AB40"/>
    <mergeCell ref="Q41:AB41"/>
    <mergeCell ref="Q42:AB42"/>
    <mergeCell ref="Q43:AB43"/>
    <mergeCell ref="Q44:AB44"/>
    <mergeCell ref="Q45:AB45"/>
    <mergeCell ref="Q53:X58"/>
    <mergeCell ref="Q50:AB50"/>
    <mergeCell ref="S66:W66"/>
    <mergeCell ref="B64:N64"/>
    <mergeCell ref="O64:Q64"/>
    <mergeCell ref="S64:W64"/>
    <mergeCell ref="B65:N65"/>
    <mergeCell ref="O65:Q65"/>
    <mergeCell ref="S65:W65"/>
    <mergeCell ref="B62:Q62"/>
    <mergeCell ref="S62:X62"/>
    <mergeCell ref="B63:N63"/>
    <mergeCell ref="O63:Q63"/>
    <mergeCell ref="S63:W63"/>
    <mergeCell ref="Q48:AB48"/>
    <mergeCell ref="Q49:AB49"/>
    <mergeCell ref="A13:D13"/>
    <mergeCell ref="O13:S13"/>
    <mergeCell ref="Q34:AB34"/>
    <mergeCell ref="Q21:AB21"/>
    <mergeCell ref="Q22:AB22"/>
    <mergeCell ref="Q30:AB30"/>
    <mergeCell ref="Q31:AB31"/>
    <mergeCell ref="Q33:AB33"/>
    <mergeCell ref="Q23:AB23"/>
    <mergeCell ref="Q24:AB24"/>
    <mergeCell ref="Q26:AB26"/>
    <mergeCell ref="Q27:AB27"/>
    <mergeCell ref="Q28:AB28"/>
    <mergeCell ref="A18:B18"/>
    <mergeCell ref="W8:AB10"/>
    <mergeCell ref="AD3:AH5"/>
    <mergeCell ref="A12:D12"/>
    <mergeCell ref="O12:S12"/>
    <mergeCell ref="Q47:AB47"/>
    <mergeCell ref="D18:F18"/>
    <mergeCell ref="O18:AB18"/>
    <mergeCell ref="Q19:AB19"/>
    <mergeCell ref="Q29:AB29"/>
  </mergeCells>
  <conditionalFormatting sqref="N5:Q5">
    <cfRule type="expression" dxfId="9" priority="10" stopIfTrue="1">
      <formula>AND($F$5="jusqu'au :")</formula>
    </cfRule>
  </conditionalFormatting>
  <conditionalFormatting sqref="F41:F45 D41:D45 F34:F38 D34:D38 F27:F31 D27:D31 F21:F24 D21:D24 F48:F51 D48:D51">
    <cfRule type="cellIs" dxfId="8" priority="2" operator="notEqual">
      <formula>0.5</formula>
    </cfRule>
  </conditionalFormatting>
  <conditionalFormatting sqref="X68">
    <cfRule type="expression" dxfId="7" priority="1" stopIfTrue="1">
      <formula>AND($S$61="Heures IRP de délégation")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4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'EVP SOURCE'!$J$3:$J$4</xm:f>
          </x14:formula1>
          <xm:sqref>D5</xm:sqref>
        </x14:dataValidation>
        <x14:dataValidation type="list" allowBlank="1" showInputMessage="1" showErrorMessage="1">
          <x14:formula1>
            <xm:f>'EVP SOURCE'!$J$6:$J$7</xm:f>
          </x14:formula1>
          <xm:sqref>U5:W5</xm:sqref>
        </x14:dataValidation>
        <x14:dataValidation type="list" allowBlank="1" showInputMessage="1" showErrorMessage="1">
          <x14:formula1>
            <xm:f>'EVP SOURCE'!$J$9:$J$10</xm:f>
          </x14:formula1>
          <xm:sqref>Y5 AA5</xm:sqref>
        </x14:dataValidation>
        <x14:dataValidation type="list" showInputMessage="1" showErrorMessage="1">
          <x14:formula1>
            <xm:f>'EVP SOURCE'!$B$15:$B$18</xm:f>
          </x14:formula1>
          <xm:sqref>D20:D24 F20:F24 D27:D31 F27:F31 D34:D38 F34:F38 D41:D45 F41:F45 F48:F51 D48:D51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136"/>
  <sheetViews>
    <sheetView zoomScale="90" zoomScaleNormal="90" workbookViewId="0">
      <selection sqref="A1:XFD1048576"/>
    </sheetView>
  </sheetViews>
  <sheetFormatPr baseColWidth="10" defaultColWidth="11.42578125" defaultRowHeight="14.25" x14ac:dyDescent="0.2"/>
  <cols>
    <col min="1" max="1" width="16.140625" style="139" bestFit="1" customWidth="1"/>
    <col min="2" max="2" width="10.85546875" style="139" customWidth="1"/>
    <col min="3" max="3" width="1.42578125" style="100" customWidth="1"/>
    <col min="4" max="4" width="17.7109375" style="184" customWidth="1"/>
    <col min="5" max="5" width="1.140625" style="168" customWidth="1"/>
    <col min="6" max="6" width="17.7109375" style="139" customWidth="1"/>
    <col min="7" max="7" width="1.140625" style="139" customWidth="1"/>
    <col min="8" max="13" width="5.7109375" style="139" hidden="1" customWidth="1"/>
    <col min="14" max="14" width="1.140625" style="139" customWidth="1"/>
    <col min="15" max="15" width="11" style="184" customWidth="1"/>
    <col min="16" max="16" width="1.140625" style="139" customWidth="1"/>
    <col min="17" max="18" width="5.7109375" style="139" customWidth="1"/>
    <col min="19" max="19" width="9.7109375" style="139" customWidth="1"/>
    <col min="20" max="20" width="11.85546875" style="139" customWidth="1"/>
    <col min="21" max="21" width="10.140625" style="139" bestFit="1" customWidth="1"/>
    <col min="22" max="22" width="1.42578125" style="100" customWidth="1"/>
    <col min="23" max="23" width="9" style="139" bestFit="1" customWidth="1"/>
    <col min="24" max="27" width="10.7109375" style="139" customWidth="1"/>
    <col min="28" max="28" width="1.85546875" style="139" customWidth="1"/>
    <col min="29" max="29" width="1.140625" style="139" customWidth="1"/>
    <col min="30" max="32" width="11.42578125" style="139"/>
    <col min="33" max="33" width="13.5703125" style="139" customWidth="1"/>
    <col min="34" max="16384" width="11.42578125" style="139"/>
  </cols>
  <sheetData>
    <row r="1" spans="1:39" ht="15" customHeight="1" x14ac:dyDescent="0.2">
      <c r="A1" s="354" t="s">
        <v>31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</row>
    <row r="2" spans="1:39" ht="15" customHeight="1" thickBo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 ht="21.75" customHeight="1" x14ac:dyDescent="0.2">
      <c r="A3" s="355" t="str">
        <f>+'Période 1 - Paie Janvier'!A3:V3</f>
        <v>NOM + prénom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7"/>
      <c r="AC3" s="100"/>
      <c r="AD3" s="402"/>
      <c r="AE3" s="403"/>
      <c r="AF3" s="403"/>
      <c r="AG3" s="403"/>
      <c r="AH3" s="403"/>
      <c r="AI3" s="100"/>
      <c r="AJ3" s="100"/>
      <c r="AK3" s="100"/>
      <c r="AL3" s="100"/>
      <c r="AM3" s="100"/>
    </row>
    <row r="4" spans="1:39" ht="22.5" customHeight="1" thickBot="1" x14ac:dyDescent="0.25">
      <c r="A4" s="358" t="str">
        <f>+'Période 1 - Paie Janvier'!A4:V4</f>
        <v>STRUCTURE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60"/>
      <c r="AC4" s="100"/>
      <c r="AD4" s="403"/>
      <c r="AE4" s="403"/>
      <c r="AF4" s="403"/>
      <c r="AG4" s="403"/>
      <c r="AH4" s="403"/>
      <c r="AI4" s="100"/>
      <c r="AJ4" s="100"/>
      <c r="AK4" s="100"/>
      <c r="AL4" s="100"/>
      <c r="AM4" s="100"/>
    </row>
    <row r="5" spans="1:39" ht="37.5" customHeight="1" thickBot="1" x14ac:dyDescent="0.25">
      <c r="A5" s="361" t="s">
        <v>21</v>
      </c>
      <c r="B5" s="362"/>
      <c r="C5" s="140"/>
      <c r="D5" s="138" t="str">
        <f>'Période 2 - Paie Février'!D5</f>
        <v>CDI</v>
      </c>
      <c r="E5" s="140"/>
      <c r="F5" s="140" t="str">
        <f>'Période 2 - Paie Février'!F5</f>
        <v xml:space="preserve"> </v>
      </c>
      <c r="G5" s="140"/>
      <c r="H5" s="140"/>
      <c r="I5" s="140"/>
      <c r="J5" s="140"/>
      <c r="K5" s="140"/>
      <c r="L5" s="140"/>
      <c r="M5" s="140"/>
      <c r="N5" s="363"/>
      <c r="O5" s="363"/>
      <c r="P5" s="363"/>
      <c r="Q5" s="363"/>
      <c r="R5" s="362" t="s">
        <v>26</v>
      </c>
      <c r="S5" s="362"/>
      <c r="T5" s="362"/>
      <c r="U5" s="364" t="str">
        <f>'Période 2 - Paie Février'!U5:W5</f>
        <v>Temps_plein</v>
      </c>
      <c r="V5" s="364"/>
      <c r="W5" s="364"/>
      <c r="X5" s="141" t="s">
        <v>24</v>
      </c>
      <c r="Y5" s="138" t="str">
        <f>'Période 2 - Paie Février'!Y5</f>
        <v>Non</v>
      </c>
      <c r="Z5" s="141" t="s">
        <v>25</v>
      </c>
      <c r="AA5" s="101" t="str">
        <f>'Période 2 - Paie Février'!AA5</f>
        <v>Non</v>
      </c>
      <c r="AB5" s="142"/>
      <c r="AC5" s="100"/>
      <c r="AD5" s="403"/>
      <c r="AE5" s="403"/>
      <c r="AF5" s="403"/>
      <c r="AG5" s="403"/>
      <c r="AH5" s="403"/>
      <c r="AI5" s="100"/>
      <c r="AJ5" s="100"/>
      <c r="AK5" s="100"/>
      <c r="AL5" s="100"/>
      <c r="AM5" s="100"/>
    </row>
    <row r="6" spans="1:39" s="100" customFormat="1" ht="8.25" customHeight="1" thickBot="1" x14ac:dyDescent="0.25">
      <c r="A6" s="143"/>
      <c r="B6" s="143"/>
      <c r="C6" s="143"/>
      <c r="D6" s="144"/>
      <c r="E6" s="145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D6" s="185"/>
      <c r="AE6" s="185"/>
      <c r="AF6" s="185"/>
      <c r="AG6" s="185"/>
    </row>
    <row r="7" spans="1:39" ht="15" thickBot="1" x14ac:dyDescent="0.25">
      <c r="A7" s="349" t="s">
        <v>12</v>
      </c>
      <c r="B7" s="350"/>
      <c r="C7" s="350"/>
      <c r="D7" s="350"/>
      <c r="E7" s="351"/>
      <c r="F7" s="352"/>
      <c r="G7" s="147"/>
      <c r="H7" s="147"/>
      <c r="I7" s="147"/>
      <c r="J7" s="147"/>
      <c r="K7" s="147"/>
      <c r="L7" s="147"/>
      <c r="M7" s="147"/>
      <c r="N7" s="147"/>
      <c r="O7" s="349" t="s">
        <v>13</v>
      </c>
      <c r="P7" s="350"/>
      <c r="Q7" s="350"/>
      <c r="R7" s="350"/>
      <c r="S7" s="350"/>
      <c r="T7" s="350"/>
      <c r="U7" s="350"/>
      <c r="V7" s="350"/>
      <c r="W7" s="351"/>
      <c r="X7" s="351"/>
      <c r="Y7" s="351"/>
      <c r="Z7" s="351"/>
      <c r="AA7" s="351"/>
      <c r="AB7" s="353"/>
      <c r="AC7" s="100"/>
      <c r="AD7" s="185"/>
      <c r="AE7" s="185"/>
      <c r="AF7" s="185"/>
      <c r="AG7" s="185"/>
      <c r="AH7" s="100"/>
      <c r="AI7" s="100"/>
      <c r="AJ7" s="100"/>
      <c r="AK7" s="100"/>
      <c r="AL7" s="100"/>
      <c r="AM7" s="100"/>
    </row>
    <row r="8" spans="1:39" ht="28.5" customHeight="1" thickBot="1" x14ac:dyDescent="0.25">
      <c r="A8" s="377" t="s">
        <v>17</v>
      </c>
      <c r="B8" s="307"/>
      <c r="C8" s="307"/>
      <c r="D8" s="308"/>
      <c r="E8" s="148"/>
      <c r="F8" s="312">
        <v>218</v>
      </c>
      <c r="G8" s="149"/>
      <c r="H8" s="149"/>
      <c r="I8" s="149"/>
      <c r="J8" s="149"/>
      <c r="K8" s="149"/>
      <c r="L8" s="149"/>
      <c r="M8" s="149"/>
      <c r="N8" s="149"/>
      <c r="O8" s="323" t="str">
        <f>+'Période 2 - Paie Février'!O8:S8</f>
        <v>Nb jours repos FAJ pris
depuis 01.01.2024</v>
      </c>
      <c r="P8" s="324"/>
      <c r="Q8" s="324"/>
      <c r="R8" s="324"/>
      <c r="S8" s="325"/>
      <c r="T8" s="186">
        <f>SUM(K19:L52)+'Période 11 - Paie Novembre'!T8</f>
        <v>0</v>
      </c>
      <c r="W8" s="326" t="s">
        <v>14</v>
      </c>
      <c r="X8" s="327"/>
      <c r="Y8" s="327"/>
      <c r="Z8" s="327"/>
      <c r="AA8" s="327"/>
      <c r="AB8" s="328"/>
      <c r="AC8" s="100"/>
      <c r="AD8" s="185"/>
      <c r="AE8" s="185"/>
      <c r="AF8" s="185"/>
      <c r="AG8" s="185"/>
      <c r="AH8" s="100"/>
      <c r="AI8" s="100"/>
      <c r="AJ8" s="100"/>
      <c r="AK8" s="100"/>
      <c r="AL8" s="100"/>
      <c r="AM8" s="100"/>
    </row>
    <row r="9" spans="1:39" ht="20.100000000000001" customHeight="1" thickBot="1" x14ac:dyDescent="0.25">
      <c r="A9" s="309"/>
      <c r="B9" s="310"/>
      <c r="C9" s="310"/>
      <c r="D9" s="311"/>
      <c r="E9" s="139"/>
      <c r="F9" s="313"/>
      <c r="G9" s="149"/>
      <c r="H9" s="149"/>
      <c r="I9" s="149"/>
      <c r="J9" s="149"/>
      <c r="K9" s="149"/>
      <c r="L9" s="149"/>
      <c r="M9" s="149"/>
      <c r="N9" s="149"/>
      <c r="O9" s="335" t="s">
        <v>18</v>
      </c>
      <c r="P9" s="336"/>
      <c r="Q9" s="336"/>
      <c r="R9" s="336"/>
      <c r="S9" s="336"/>
      <c r="T9" s="151" t="s">
        <v>19</v>
      </c>
      <c r="U9" s="102">
        <v>0</v>
      </c>
      <c r="W9" s="329"/>
      <c r="X9" s="330"/>
      <c r="Y9" s="330"/>
      <c r="Z9" s="330"/>
      <c r="AA9" s="330"/>
      <c r="AB9" s="331"/>
      <c r="AC9" s="100"/>
      <c r="AD9" s="185"/>
      <c r="AE9" s="185"/>
      <c r="AF9" s="185"/>
      <c r="AG9" s="185"/>
      <c r="AH9" s="100"/>
      <c r="AI9" s="100"/>
      <c r="AJ9" s="100"/>
      <c r="AK9" s="100"/>
      <c r="AL9" s="100"/>
      <c r="AM9" s="100"/>
    </row>
    <row r="10" spans="1:39" ht="20.100000000000001" customHeight="1" thickBot="1" x14ac:dyDescent="0.25">
      <c r="A10" s="306" t="str">
        <f>+'Période 11 - Paie Novembre'!A10:D11</f>
        <v>Nb de jours ouvrés de repos FAJ
à prendre en 2024</v>
      </c>
      <c r="B10" s="307"/>
      <c r="C10" s="307"/>
      <c r="D10" s="308"/>
      <c r="E10" s="152"/>
      <c r="F10" s="312">
        <f>'Période 2 - Paie Février'!F10:F11</f>
        <v>9</v>
      </c>
      <c r="G10" s="149"/>
      <c r="H10" s="149"/>
      <c r="I10" s="149"/>
      <c r="J10" s="149"/>
      <c r="K10" s="149"/>
      <c r="L10" s="149"/>
      <c r="M10" s="149"/>
      <c r="N10" s="149"/>
      <c r="O10" s="337"/>
      <c r="P10" s="338"/>
      <c r="Q10" s="338"/>
      <c r="R10" s="338"/>
      <c r="S10" s="338"/>
      <c r="T10" s="151" t="s">
        <v>20</v>
      </c>
      <c r="U10" s="103">
        <f>'Période 11 - Paie Novembre'!U9:U10+U9</f>
        <v>0</v>
      </c>
      <c r="W10" s="332"/>
      <c r="X10" s="333"/>
      <c r="Y10" s="333"/>
      <c r="Z10" s="333"/>
      <c r="AA10" s="333"/>
      <c r="AB10" s="334"/>
      <c r="AC10" s="100"/>
      <c r="AD10" s="185"/>
      <c r="AE10" s="185"/>
      <c r="AF10" s="185"/>
      <c r="AG10" s="185"/>
      <c r="AH10" s="100"/>
      <c r="AI10" s="100"/>
      <c r="AJ10" s="100"/>
      <c r="AK10" s="100"/>
      <c r="AL10" s="100"/>
      <c r="AM10" s="100"/>
    </row>
    <row r="11" spans="1:39" ht="30.75" customHeight="1" thickBot="1" x14ac:dyDescent="0.25">
      <c r="A11" s="394"/>
      <c r="B11" s="395"/>
      <c r="C11" s="395"/>
      <c r="D11" s="396"/>
      <c r="E11" s="152"/>
      <c r="F11" s="391"/>
      <c r="G11" s="149"/>
      <c r="H11" s="149"/>
      <c r="I11" s="149"/>
      <c r="J11" s="149"/>
      <c r="K11" s="149"/>
      <c r="L11" s="149"/>
      <c r="M11" s="149"/>
      <c r="N11" s="149"/>
      <c r="O11" s="368" t="str">
        <f>+'Période 11 - Paie Novembre'!O11:S11</f>
        <v>Nb jours repos restant à prendre
avant le 31.12.2024</v>
      </c>
      <c r="P11" s="369"/>
      <c r="Q11" s="369"/>
      <c r="R11" s="369"/>
      <c r="S11" s="370"/>
      <c r="T11" s="187">
        <f>F10-T8-U9</f>
        <v>9</v>
      </c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00"/>
      <c r="AI11" s="100"/>
      <c r="AJ11" s="100"/>
      <c r="AK11" s="100"/>
      <c r="AL11" s="100"/>
      <c r="AM11" s="100"/>
    </row>
    <row r="12" spans="1:39" ht="21.75" customHeight="1" thickBot="1" x14ac:dyDescent="0.25">
      <c r="A12" s="365" t="s">
        <v>156</v>
      </c>
      <c r="B12" s="366"/>
      <c r="C12" s="366"/>
      <c r="D12" s="367"/>
      <c r="E12" s="152"/>
      <c r="F12" s="188">
        <f>+D54+F54</f>
        <v>19</v>
      </c>
      <c r="G12" s="154"/>
      <c r="H12" s="154"/>
      <c r="I12" s="154"/>
      <c r="J12" s="154"/>
      <c r="K12" s="154"/>
      <c r="L12" s="154"/>
      <c r="M12" s="154"/>
      <c r="N12" s="154"/>
      <c r="O12" s="368" t="str">
        <f>+'Période 11 - Paie Novembre'!O12:S12</f>
        <v>JOURS TRAVAILLES 2024</v>
      </c>
      <c r="P12" s="369"/>
      <c r="Q12" s="369"/>
      <c r="R12" s="369"/>
      <c r="S12" s="370"/>
      <c r="T12" s="188">
        <f>+F12+'Période 11 - Paie Novembre'!T12</f>
        <v>231</v>
      </c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00"/>
      <c r="AI12" s="100"/>
      <c r="AJ12" s="100"/>
      <c r="AK12" s="100"/>
      <c r="AL12" s="100"/>
      <c r="AM12" s="100"/>
    </row>
    <row r="13" spans="1:39" ht="23.25" customHeight="1" thickBot="1" x14ac:dyDescent="0.25">
      <c r="A13" s="365" t="s">
        <v>159</v>
      </c>
      <c r="B13" s="366"/>
      <c r="C13" s="366"/>
      <c r="D13" s="367"/>
      <c r="E13" s="152"/>
      <c r="F13" s="189">
        <f>+J54</f>
        <v>19</v>
      </c>
      <c r="G13" s="154"/>
      <c r="H13" s="154"/>
      <c r="I13" s="154"/>
      <c r="J13" s="154"/>
      <c r="K13" s="154"/>
      <c r="L13" s="154"/>
      <c r="M13" s="154"/>
      <c r="N13" s="154"/>
      <c r="O13" s="368" t="str">
        <f>+'Période 11 - Paie Novembre'!O13:S13</f>
        <v>Cumul transport 2024</v>
      </c>
      <c r="P13" s="369"/>
      <c r="Q13" s="369"/>
      <c r="R13" s="369"/>
      <c r="S13" s="370"/>
      <c r="T13" s="189">
        <f>+F13+'Période 11 - Paie Novembre'!T13</f>
        <v>231</v>
      </c>
      <c r="U13" s="190" t="str">
        <f>IF(T13&gt;F8,"dépassement","")</f>
        <v>dépassement</v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00"/>
      <c r="AI13" s="100"/>
      <c r="AJ13" s="100"/>
      <c r="AK13" s="100"/>
      <c r="AL13" s="100"/>
      <c r="AM13" s="100"/>
    </row>
    <row r="14" spans="1:39" ht="12.75" customHeight="1" x14ac:dyDescent="0.2">
      <c r="A14" s="100"/>
      <c r="B14" s="100"/>
      <c r="D14" s="100"/>
      <c r="E14" s="154"/>
      <c r="F14" s="100"/>
      <c r="G14" s="154"/>
      <c r="H14" s="155"/>
      <c r="I14" s="155"/>
      <c r="J14" s="155"/>
      <c r="K14" s="155"/>
      <c r="L14" s="155"/>
      <c r="M14" s="154"/>
      <c r="N14" s="154"/>
      <c r="O14" s="99"/>
      <c r="P14" s="100"/>
      <c r="Q14" s="100"/>
      <c r="R14" s="100"/>
      <c r="S14" s="100"/>
      <c r="T14" s="100"/>
      <c r="U14" s="100"/>
      <c r="W14" s="100"/>
      <c r="X14" s="100"/>
      <c r="Y14" s="100"/>
      <c r="Z14" s="100"/>
      <c r="AA14" s="100"/>
      <c r="AB14" s="100"/>
      <c r="AC14" s="100"/>
      <c r="AD14" s="185"/>
      <c r="AE14" s="185"/>
      <c r="AF14" s="185"/>
      <c r="AG14" s="185"/>
      <c r="AH14" s="100"/>
      <c r="AI14" s="100"/>
      <c r="AJ14" s="100"/>
      <c r="AK14" s="100"/>
      <c r="AL14" s="100"/>
      <c r="AM14" s="100"/>
    </row>
    <row r="15" spans="1:39" s="100" customFormat="1" ht="6.75" customHeight="1" thickBot="1" x14ac:dyDescent="0.25">
      <c r="A15" s="191"/>
      <c r="B15" s="192"/>
      <c r="C15" s="192"/>
      <c r="D15" s="193"/>
      <c r="E15" s="193"/>
      <c r="F15" s="194"/>
      <c r="G15" s="155"/>
      <c r="H15" s="155"/>
      <c r="I15" s="155"/>
      <c r="J15" s="155"/>
      <c r="K15" s="155"/>
      <c r="L15" s="155"/>
      <c r="M15" s="155"/>
      <c r="N15" s="155"/>
      <c r="O15" s="99"/>
      <c r="AD15" s="185"/>
      <c r="AE15" s="185"/>
      <c r="AF15" s="185"/>
      <c r="AG15" s="185"/>
    </row>
    <row r="16" spans="1:39" ht="39.75" customHeight="1" thickBot="1" x14ac:dyDescent="0.25">
      <c r="A16" s="385" t="s">
        <v>186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/>
      <c r="AC16" s="100"/>
      <c r="AD16" s="185"/>
      <c r="AE16" s="185"/>
      <c r="AF16" s="185"/>
      <c r="AG16" s="185"/>
      <c r="AH16" s="100"/>
      <c r="AI16" s="100"/>
      <c r="AJ16" s="100"/>
      <c r="AK16" s="100"/>
      <c r="AL16" s="100"/>
      <c r="AM16" s="100"/>
    </row>
    <row r="17" spans="1:39" s="100" customFormat="1" ht="7.5" customHeight="1" thickBot="1" x14ac:dyDescent="0.25">
      <c r="C17" s="156"/>
      <c r="D17" s="157"/>
      <c r="E17" s="158"/>
      <c r="F17" s="159"/>
      <c r="G17" s="159"/>
      <c r="H17" s="154" t="s">
        <v>162</v>
      </c>
      <c r="I17" s="154" t="s">
        <v>162</v>
      </c>
      <c r="J17" s="154" t="s">
        <v>163</v>
      </c>
      <c r="K17" s="154" t="s">
        <v>36</v>
      </c>
      <c r="L17" s="154" t="s">
        <v>36</v>
      </c>
      <c r="M17" s="159"/>
      <c r="N17" s="159"/>
      <c r="O17" s="99"/>
      <c r="AD17" s="185"/>
      <c r="AE17" s="185"/>
      <c r="AF17" s="185"/>
      <c r="AG17" s="185"/>
    </row>
    <row r="18" spans="1:39" ht="26.25" customHeight="1" thickBot="1" x14ac:dyDescent="0.25">
      <c r="A18" s="343" t="s">
        <v>6</v>
      </c>
      <c r="B18" s="344"/>
      <c r="D18" s="343" t="s">
        <v>11</v>
      </c>
      <c r="E18" s="345"/>
      <c r="F18" s="344"/>
      <c r="G18" s="154"/>
      <c r="H18" s="154"/>
      <c r="I18" s="154"/>
      <c r="J18" s="154"/>
      <c r="K18" s="154"/>
      <c r="L18" s="154"/>
      <c r="M18" s="154"/>
      <c r="N18" s="154"/>
      <c r="O18" s="346" t="s">
        <v>8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8"/>
      <c r="AC18" s="100"/>
      <c r="AD18" s="185"/>
      <c r="AE18" s="185"/>
      <c r="AF18" s="185"/>
      <c r="AG18" s="185"/>
      <c r="AH18" s="100"/>
      <c r="AI18" s="100"/>
      <c r="AJ18" s="100"/>
      <c r="AK18" s="100"/>
      <c r="AL18" s="100"/>
      <c r="AM18" s="100"/>
    </row>
    <row r="19" spans="1:39" s="154" customFormat="1" ht="26.25" customHeight="1" thickBot="1" x14ac:dyDescent="0.25">
      <c r="A19" s="160"/>
      <c r="B19" s="160"/>
      <c r="D19" s="96" t="s">
        <v>7</v>
      </c>
      <c r="E19" s="98"/>
      <c r="F19" s="96" t="s">
        <v>5</v>
      </c>
      <c r="H19" s="154">
        <f>IF(D19=0.5,0.5,0)</f>
        <v>0</v>
      </c>
      <c r="I19" s="154">
        <f>IF(F19=0.5,0.5,0)</f>
        <v>0</v>
      </c>
      <c r="J19" s="154">
        <f>IF(I19+H19&gt;0,1,0)</f>
        <v>0</v>
      </c>
      <c r="K19" s="154">
        <f>IF(D19="FAJ",0.5,0)</f>
        <v>0</v>
      </c>
      <c r="L19" s="154">
        <f>IF(F19="FAJ",0.5,0)</f>
        <v>0</v>
      </c>
      <c r="O19" s="97" t="s">
        <v>15</v>
      </c>
      <c r="P19" s="98"/>
      <c r="Q19" s="300" t="s">
        <v>16</v>
      </c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2"/>
      <c r="AD19" s="185"/>
      <c r="AE19" s="185"/>
      <c r="AF19" s="185"/>
      <c r="AG19" s="185"/>
    </row>
    <row r="20" spans="1:39" ht="15" customHeight="1" x14ac:dyDescent="0.2">
      <c r="A20" s="205"/>
      <c r="B20" s="206"/>
      <c r="C20" s="207"/>
      <c r="D20" s="77"/>
      <c r="E20" s="65"/>
      <c r="F20" s="78"/>
      <c r="G20" s="196"/>
      <c r="H20" s="196">
        <f t="shared" ref="H20:H51" si="0">IF(D20=0.5,0.5,0)</f>
        <v>0</v>
      </c>
      <c r="I20" s="196">
        <f t="shared" ref="I20:I51" si="1">IF(F20=0.5,0.5,0)</f>
        <v>0</v>
      </c>
      <c r="J20" s="196">
        <f t="shared" ref="J20:J51" si="2">IF(I20+H20&gt;0,1,0)</f>
        <v>0</v>
      </c>
      <c r="K20" s="196">
        <f t="shared" ref="K20:K51" si="3">IF(D20="FAJ",0.5,0)</f>
        <v>0</v>
      </c>
      <c r="L20" s="196">
        <f t="shared" ref="L20:L51" si="4">IF(F20="FAJ",0.5,0)</f>
        <v>0</v>
      </c>
      <c r="M20" s="196"/>
      <c r="N20" s="207"/>
      <c r="O20" s="79"/>
      <c r="P20" s="6"/>
      <c r="Q20" s="437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9"/>
      <c r="AC20" s="100"/>
      <c r="AD20" s="185"/>
      <c r="AE20" s="185"/>
      <c r="AF20" s="185"/>
      <c r="AG20" s="185"/>
      <c r="AH20" s="100"/>
      <c r="AI20" s="100"/>
      <c r="AJ20" s="100"/>
      <c r="AK20" s="100"/>
      <c r="AL20" s="100"/>
      <c r="AM20" s="100"/>
    </row>
    <row r="21" spans="1:39" ht="15" customHeight="1" x14ac:dyDescent="0.2">
      <c r="A21" s="208"/>
      <c r="B21" s="209"/>
      <c r="C21" s="207"/>
      <c r="D21" s="80"/>
      <c r="E21" s="65"/>
      <c r="F21" s="81"/>
      <c r="G21" s="196"/>
      <c r="H21" s="196">
        <f t="shared" si="0"/>
        <v>0</v>
      </c>
      <c r="I21" s="196">
        <f t="shared" si="1"/>
        <v>0</v>
      </c>
      <c r="J21" s="196">
        <f t="shared" si="2"/>
        <v>0</v>
      </c>
      <c r="K21" s="196">
        <f t="shared" si="3"/>
        <v>0</v>
      </c>
      <c r="L21" s="196">
        <f t="shared" si="4"/>
        <v>0</v>
      </c>
      <c r="M21" s="196"/>
      <c r="N21" s="207"/>
      <c r="O21" s="82"/>
      <c r="P21" s="6"/>
      <c r="Q21" s="440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2"/>
      <c r="AC21" s="100"/>
      <c r="AD21" s="185"/>
      <c r="AE21" s="185"/>
      <c r="AF21" s="185"/>
      <c r="AG21" s="185"/>
      <c r="AH21" s="100"/>
      <c r="AI21" s="100"/>
      <c r="AJ21" s="100"/>
      <c r="AK21" s="100"/>
      <c r="AL21" s="100"/>
      <c r="AM21" s="100"/>
    </row>
    <row r="22" spans="1:39" ht="15" customHeight="1" x14ac:dyDescent="0.2">
      <c r="A22" s="208"/>
      <c r="B22" s="210"/>
      <c r="C22" s="207"/>
      <c r="D22" s="80"/>
      <c r="E22" s="65"/>
      <c r="F22" s="81"/>
      <c r="G22" s="196"/>
      <c r="H22" s="196"/>
      <c r="I22" s="196"/>
      <c r="J22" s="196"/>
      <c r="K22" s="196"/>
      <c r="L22" s="196"/>
      <c r="M22" s="196"/>
      <c r="N22" s="207"/>
      <c r="O22" s="82"/>
      <c r="P22" s="65"/>
      <c r="Q22" s="440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2"/>
      <c r="AC22" s="100"/>
      <c r="AD22" s="185"/>
      <c r="AE22" s="185"/>
      <c r="AF22" s="185"/>
      <c r="AG22" s="185"/>
      <c r="AH22" s="100"/>
      <c r="AI22" s="100"/>
      <c r="AJ22" s="100"/>
      <c r="AK22" s="100"/>
      <c r="AL22" s="100"/>
      <c r="AM22" s="100"/>
    </row>
    <row r="23" spans="1:39" ht="15" customHeight="1" x14ac:dyDescent="0.2">
      <c r="A23" s="208"/>
      <c r="B23" s="210"/>
      <c r="D23" s="80"/>
      <c r="E23" s="65"/>
      <c r="F23" s="81"/>
      <c r="G23" s="154"/>
      <c r="H23" s="154">
        <f t="shared" si="0"/>
        <v>0</v>
      </c>
      <c r="I23" s="154">
        <f t="shared" si="1"/>
        <v>0</v>
      </c>
      <c r="J23" s="154">
        <f t="shared" si="2"/>
        <v>0</v>
      </c>
      <c r="K23" s="154">
        <f t="shared" si="3"/>
        <v>0</v>
      </c>
      <c r="L23" s="154">
        <f t="shared" si="4"/>
        <v>0</v>
      </c>
      <c r="M23" s="154"/>
      <c r="O23" s="82"/>
      <c r="P23" s="6"/>
      <c r="Q23" s="440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2"/>
      <c r="AC23" s="100"/>
      <c r="AD23" s="185"/>
      <c r="AE23" s="185"/>
      <c r="AF23" s="185"/>
      <c r="AG23" s="185"/>
      <c r="AH23" s="100"/>
      <c r="AI23" s="100"/>
      <c r="AJ23" s="100"/>
      <c r="AK23" s="100"/>
      <c r="AL23" s="100"/>
      <c r="AM23" s="100"/>
    </row>
    <row r="24" spans="1:39" ht="15" customHeight="1" thickBot="1" x14ac:dyDescent="0.25">
      <c r="A24" s="165" t="s">
        <v>4</v>
      </c>
      <c r="B24" s="166">
        <v>45231</v>
      </c>
      <c r="D24" s="116"/>
      <c r="E24" s="116"/>
      <c r="F24" s="117"/>
      <c r="G24" s="117"/>
      <c r="H24" s="117">
        <f t="shared" si="0"/>
        <v>0</v>
      </c>
      <c r="I24" s="117">
        <f t="shared" si="1"/>
        <v>0</v>
      </c>
      <c r="J24" s="117">
        <f t="shared" si="2"/>
        <v>0</v>
      </c>
      <c r="K24" s="117">
        <f t="shared" si="3"/>
        <v>0</v>
      </c>
      <c r="L24" s="117">
        <f t="shared" si="4"/>
        <v>0</v>
      </c>
      <c r="M24" s="117"/>
      <c r="N24" s="211"/>
      <c r="O24" s="212"/>
      <c r="P24" s="211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100"/>
      <c r="AD24" s="185"/>
      <c r="AE24" s="185"/>
      <c r="AF24" s="185"/>
      <c r="AG24" s="185"/>
      <c r="AH24" s="100"/>
      <c r="AI24" s="100"/>
      <c r="AJ24" s="100"/>
      <c r="AK24" s="100"/>
      <c r="AL24" s="100"/>
      <c r="AM24" s="100"/>
    </row>
    <row r="25" spans="1:39" s="100" customFormat="1" ht="15" thickBot="1" x14ac:dyDescent="0.25">
      <c r="A25" s="197" t="s">
        <v>169</v>
      </c>
      <c r="B25" s="198">
        <f>B24+1</f>
        <v>45232</v>
      </c>
      <c r="C25" s="199"/>
      <c r="D25" s="113"/>
      <c r="E25" s="113"/>
      <c r="F25" s="114"/>
      <c r="G25" s="154"/>
      <c r="H25" s="154">
        <f t="shared" si="0"/>
        <v>0</v>
      </c>
      <c r="I25" s="154">
        <f t="shared" si="1"/>
        <v>0</v>
      </c>
      <c r="J25" s="154">
        <f t="shared" si="2"/>
        <v>0</v>
      </c>
      <c r="K25" s="154">
        <f t="shared" si="3"/>
        <v>0</v>
      </c>
      <c r="L25" s="154">
        <f t="shared" si="4"/>
        <v>0</v>
      </c>
      <c r="M25" s="154"/>
      <c r="O25" s="99"/>
      <c r="AD25" s="185"/>
      <c r="AE25" s="185"/>
      <c r="AF25" s="185"/>
      <c r="AG25" s="185"/>
    </row>
    <row r="26" spans="1:39" s="154" customFormat="1" ht="26.25" customHeight="1" thickBot="1" x14ac:dyDescent="0.25">
      <c r="A26" s="160"/>
      <c r="B26" s="160"/>
      <c r="D26" s="96" t="s">
        <v>7</v>
      </c>
      <c r="E26" s="98"/>
      <c r="F26" s="96" t="s">
        <v>5</v>
      </c>
      <c r="H26" s="154">
        <f t="shared" si="0"/>
        <v>0</v>
      </c>
      <c r="I26" s="154">
        <f t="shared" si="1"/>
        <v>0</v>
      </c>
      <c r="J26" s="154">
        <f t="shared" si="2"/>
        <v>0</v>
      </c>
      <c r="K26" s="154">
        <f t="shared" si="3"/>
        <v>0</v>
      </c>
      <c r="L26" s="154">
        <f t="shared" si="4"/>
        <v>0</v>
      </c>
      <c r="O26" s="97" t="s">
        <v>15</v>
      </c>
      <c r="P26" s="98"/>
      <c r="Q26" s="300" t="s">
        <v>16</v>
      </c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D26" s="185"/>
      <c r="AE26" s="185"/>
      <c r="AF26" s="185"/>
      <c r="AG26" s="185"/>
    </row>
    <row r="27" spans="1:39" ht="15" customHeight="1" x14ac:dyDescent="0.2">
      <c r="A27" s="161" t="s">
        <v>0</v>
      </c>
      <c r="B27" s="162">
        <f>B24+3</f>
        <v>45234</v>
      </c>
      <c r="D27" s="86">
        <v>0.5</v>
      </c>
      <c r="E27" s="6"/>
      <c r="F27" s="86">
        <v>0.5</v>
      </c>
      <c r="G27" s="154"/>
      <c r="H27" s="154">
        <f t="shared" si="0"/>
        <v>0.5</v>
      </c>
      <c r="I27" s="154">
        <f t="shared" si="1"/>
        <v>0.5</v>
      </c>
      <c r="J27" s="154">
        <f t="shared" si="2"/>
        <v>1</v>
      </c>
      <c r="K27" s="154">
        <f t="shared" si="3"/>
        <v>0</v>
      </c>
      <c r="L27" s="154">
        <f t="shared" si="4"/>
        <v>0</v>
      </c>
      <c r="M27" s="154"/>
      <c r="O27" s="7"/>
      <c r="P27" s="6"/>
      <c r="Q27" s="303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5"/>
      <c r="AC27" s="100"/>
      <c r="AD27" s="185"/>
      <c r="AE27" s="185"/>
      <c r="AF27" s="185"/>
      <c r="AG27" s="185"/>
      <c r="AH27" s="100"/>
      <c r="AI27" s="100"/>
      <c r="AJ27" s="100"/>
      <c r="AK27" s="100"/>
      <c r="AL27" s="100"/>
      <c r="AM27" s="100"/>
    </row>
    <row r="28" spans="1:39" ht="15" customHeight="1" x14ac:dyDescent="0.2">
      <c r="A28" s="163" t="s">
        <v>1</v>
      </c>
      <c r="B28" s="164">
        <f>B27+1</f>
        <v>45235</v>
      </c>
      <c r="D28" s="86">
        <v>0.5</v>
      </c>
      <c r="E28" s="6"/>
      <c r="F28" s="86">
        <v>0.5</v>
      </c>
      <c r="G28" s="154"/>
      <c r="H28" s="154">
        <f t="shared" si="0"/>
        <v>0.5</v>
      </c>
      <c r="I28" s="154">
        <f t="shared" si="1"/>
        <v>0.5</v>
      </c>
      <c r="J28" s="154">
        <f t="shared" si="2"/>
        <v>1</v>
      </c>
      <c r="K28" s="154">
        <f t="shared" si="3"/>
        <v>0</v>
      </c>
      <c r="L28" s="154">
        <f t="shared" si="4"/>
        <v>0</v>
      </c>
      <c r="M28" s="154"/>
      <c r="O28" s="8"/>
      <c r="P28" s="6"/>
      <c r="Q28" s="284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6"/>
      <c r="AC28" s="100"/>
      <c r="AD28" s="185"/>
      <c r="AE28" s="185"/>
      <c r="AF28" s="185"/>
      <c r="AG28" s="185"/>
      <c r="AH28" s="100"/>
      <c r="AI28" s="100"/>
      <c r="AJ28" s="100"/>
      <c r="AK28" s="100"/>
      <c r="AL28" s="100"/>
      <c r="AM28" s="100"/>
    </row>
    <row r="29" spans="1:39" ht="15" customHeight="1" x14ac:dyDescent="0.2">
      <c r="A29" s="163" t="s">
        <v>2</v>
      </c>
      <c r="B29" s="164">
        <f>B28+1</f>
        <v>45236</v>
      </c>
      <c r="D29" s="86">
        <v>0.5</v>
      </c>
      <c r="E29" s="6"/>
      <c r="F29" s="86">
        <v>0.5</v>
      </c>
      <c r="G29" s="154"/>
      <c r="H29" s="154">
        <f t="shared" si="0"/>
        <v>0.5</v>
      </c>
      <c r="I29" s="154">
        <f t="shared" si="1"/>
        <v>0.5</v>
      </c>
      <c r="J29" s="154">
        <f t="shared" si="2"/>
        <v>1</v>
      </c>
      <c r="K29" s="154">
        <f t="shared" si="3"/>
        <v>0</v>
      </c>
      <c r="L29" s="154">
        <f t="shared" si="4"/>
        <v>0</v>
      </c>
      <c r="M29" s="154"/>
      <c r="O29" s="8"/>
      <c r="P29" s="6"/>
      <c r="Q29" s="284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6"/>
      <c r="AC29" s="100"/>
      <c r="AD29" s="185"/>
      <c r="AE29" s="185"/>
      <c r="AF29" s="185"/>
      <c r="AG29" s="185"/>
      <c r="AH29" s="100"/>
      <c r="AI29" s="100"/>
      <c r="AJ29" s="100"/>
      <c r="AK29" s="100"/>
      <c r="AL29" s="100"/>
      <c r="AM29" s="100"/>
    </row>
    <row r="30" spans="1:39" ht="15" customHeight="1" x14ac:dyDescent="0.2">
      <c r="A30" s="163" t="s">
        <v>3</v>
      </c>
      <c r="B30" s="164">
        <f>B29+1</f>
        <v>45237</v>
      </c>
      <c r="D30" s="86">
        <v>0.5</v>
      </c>
      <c r="E30" s="6"/>
      <c r="F30" s="86">
        <v>0.5</v>
      </c>
      <c r="G30" s="154"/>
      <c r="H30" s="154">
        <f t="shared" si="0"/>
        <v>0.5</v>
      </c>
      <c r="I30" s="154">
        <f t="shared" si="1"/>
        <v>0.5</v>
      </c>
      <c r="J30" s="154">
        <f t="shared" si="2"/>
        <v>1</v>
      </c>
      <c r="K30" s="154">
        <f t="shared" si="3"/>
        <v>0</v>
      </c>
      <c r="L30" s="154">
        <f t="shared" si="4"/>
        <v>0</v>
      </c>
      <c r="M30" s="154"/>
      <c r="O30" s="8"/>
      <c r="P30" s="6"/>
      <c r="Q30" s="284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6"/>
      <c r="AC30" s="100"/>
      <c r="AD30" s="185"/>
      <c r="AE30" s="185"/>
      <c r="AF30" s="185"/>
      <c r="AG30" s="185"/>
      <c r="AH30" s="100"/>
      <c r="AI30" s="100"/>
      <c r="AJ30" s="100"/>
      <c r="AK30" s="100"/>
      <c r="AL30" s="100"/>
      <c r="AM30" s="100"/>
    </row>
    <row r="31" spans="1:39" ht="15" customHeight="1" thickBot="1" x14ac:dyDescent="0.25">
      <c r="A31" s="165" t="s">
        <v>4</v>
      </c>
      <c r="B31" s="166">
        <f>B30+1</f>
        <v>45238</v>
      </c>
      <c r="D31" s="86">
        <v>0.5</v>
      </c>
      <c r="E31" s="6"/>
      <c r="F31" s="86">
        <v>0.5</v>
      </c>
      <c r="G31" s="154"/>
      <c r="H31" s="154">
        <f t="shared" ref="H31" si="5">IF(D31=0.5,0.5,0)</f>
        <v>0.5</v>
      </c>
      <c r="I31" s="154">
        <f t="shared" ref="I31" si="6">IF(F31=0.5,0.5,0)</f>
        <v>0.5</v>
      </c>
      <c r="J31" s="154">
        <f t="shared" ref="J31" si="7">IF(I31+H31&gt;0,1,0)</f>
        <v>1</v>
      </c>
      <c r="K31" s="154">
        <f t="shared" ref="K31" si="8">IF(D31="FAJ",0.5,0)</f>
        <v>0</v>
      </c>
      <c r="L31" s="154">
        <f t="shared" ref="L31" si="9">IF(F31="FAJ",0.5,0)</f>
        <v>0</v>
      </c>
      <c r="M31" s="154"/>
      <c r="O31" s="8"/>
      <c r="P31" s="6"/>
      <c r="Q31" s="284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6"/>
      <c r="AC31" s="100"/>
      <c r="AD31" s="185"/>
      <c r="AE31" s="185"/>
      <c r="AF31" s="185"/>
      <c r="AG31" s="185"/>
      <c r="AH31" s="100"/>
      <c r="AI31" s="100"/>
      <c r="AJ31" s="100"/>
      <c r="AK31" s="100"/>
      <c r="AL31" s="100"/>
      <c r="AM31" s="100"/>
    </row>
    <row r="32" spans="1:39" s="100" customFormat="1" ht="15.75" customHeight="1" thickBot="1" x14ac:dyDescent="0.25">
      <c r="A32" s="197" t="s">
        <v>169</v>
      </c>
      <c r="B32" s="198">
        <f>B31+1</f>
        <v>45239</v>
      </c>
      <c r="C32" s="199"/>
      <c r="D32" s="113"/>
      <c r="E32" s="113"/>
      <c r="F32" s="114"/>
      <c r="G32" s="154"/>
      <c r="H32" s="154">
        <f t="shared" si="0"/>
        <v>0</v>
      </c>
      <c r="I32" s="154">
        <f t="shared" si="1"/>
        <v>0</v>
      </c>
      <c r="J32" s="154">
        <f t="shared" si="2"/>
        <v>0</v>
      </c>
      <c r="K32" s="154">
        <f t="shared" si="3"/>
        <v>0</v>
      </c>
      <c r="L32" s="154">
        <f t="shared" si="4"/>
        <v>0</v>
      </c>
      <c r="M32" s="154"/>
      <c r="O32" s="99"/>
    </row>
    <row r="33" spans="1:39" s="154" customFormat="1" ht="26.25" customHeight="1" thickBot="1" x14ac:dyDescent="0.25">
      <c r="A33" s="160"/>
      <c r="B33" s="160"/>
      <c r="D33" s="96" t="s">
        <v>7</v>
      </c>
      <c r="E33" s="98"/>
      <c r="F33" s="96" t="s">
        <v>5</v>
      </c>
      <c r="H33" s="154">
        <f t="shared" si="0"/>
        <v>0</v>
      </c>
      <c r="I33" s="154">
        <f t="shared" si="1"/>
        <v>0</v>
      </c>
      <c r="J33" s="154">
        <f t="shared" si="2"/>
        <v>0</v>
      </c>
      <c r="K33" s="154">
        <f t="shared" si="3"/>
        <v>0</v>
      </c>
      <c r="L33" s="154">
        <f t="shared" si="4"/>
        <v>0</v>
      </c>
      <c r="O33" s="97" t="s">
        <v>15</v>
      </c>
      <c r="P33" s="98"/>
      <c r="Q33" s="300" t="s">
        <v>16</v>
      </c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2"/>
    </row>
    <row r="34" spans="1:39" ht="15" customHeight="1" x14ac:dyDescent="0.2">
      <c r="A34" s="161" t="s">
        <v>0</v>
      </c>
      <c r="B34" s="162">
        <f>B31+3</f>
        <v>45241</v>
      </c>
      <c r="D34" s="116"/>
      <c r="E34" s="116"/>
      <c r="F34" s="117"/>
      <c r="G34" s="117"/>
      <c r="H34" s="117">
        <f t="shared" si="0"/>
        <v>0</v>
      </c>
      <c r="I34" s="117">
        <f t="shared" si="1"/>
        <v>0</v>
      </c>
      <c r="J34" s="117">
        <f t="shared" si="2"/>
        <v>0</v>
      </c>
      <c r="K34" s="117">
        <f t="shared" si="3"/>
        <v>0</v>
      </c>
      <c r="L34" s="117">
        <f t="shared" si="4"/>
        <v>0</v>
      </c>
      <c r="M34" s="117"/>
      <c r="N34" s="211"/>
      <c r="O34" s="212"/>
      <c r="P34" s="211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spans="1:39" ht="15" customHeight="1" x14ac:dyDescent="0.2">
      <c r="A35" s="163" t="s">
        <v>1</v>
      </c>
      <c r="B35" s="164">
        <f>B34+1</f>
        <v>45242</v>
      </c>
      <c r="D35" s="86">
        <v>0.5</v>
      </c>
      <c r="E35" s="6"/>
      <c r="F35" s="86">
        <v>0.5</v>
      </c>
      <c r="G35" s="154"/>
      <c r="H35" s="154">
        <f t="shared" si="0"/>
        <v>0.5</v>
      </c>
      <c r="I35" s="154">
        <f t="shared" si="1"/>
        <v>0.5</v>
      </c>
      <c r="J35" s="154">
        <f t="shared" si="2"/>
        <v>1</v>
      </c>
      <c r="K35" s="154">
        <f t="shared" si="3"/>
        <v>0</v>
      </c>
      <c r="L35" s="154">
        <f t="shared" si="4"/>
        <v>0</v>
      </c>
      <c r="M35" s="154"/>
      <c r="O35" s="8"/>
      <c r="P35" s="6"/>
      <c r="Q35" s="284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6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spans="1:39" ht="15" customHeight="1" x14ac:dyDescent="0.2">
      <c r="A36" s="163" t="s">
        <v>2</v>
      </c>
      <c r="B36" s="164">
        <f>B35+1</f>
        <v>45243</v>
      </c>
      <c r="D36" s="86">
        <v>0.5</v>
      </c>
      <c r="E36" s="6"/>
      <c r="F36" s="86">
        <v>0.5</v>
      </c>
      <c r="G36" s="154"/>
      <c r="H36" s="154">
        <f t="shared" si="0"/>
        <v>0.5</v>
      </c>
      <c r="I36" s="154">
        <f t="shared" si="1"/>
        <v>0.5</v>
      </c>
      <c r="J36" s="154">
        <f t="shared" si="2"/>
        <v>1</v>
      </c>
      <c r="K36" s="154">
        <f t="shared" si="3"/>
        <v>0</v>
      </c>
      <c r="L36" s="154">
        <f t="shared" si="4"/>
        <v>0</v>
      </c>
      <c r="M36" s="154"/>
      <c r="O36" s="8"/>
      <c r="P36" s="6"/>
      <c r="Q36" s="284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6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spans="1:39" ht="15" customHeight="1" x14ac:dyDescent="0.2">
      <c r="A37" s="163" t="s">
        <v>3</v>
      </c>
      <c r="B37" s="164">
        <f>B36+1</f>
        <v>45244</v>
      </c>
      <c r="D37" s="86">
        <v>0.5</v>
      </c>
      <c r="E37" s="6"/>
      <c r="F37" s="86">
        <v>0.5</v>
      </c>
      <c r="G37" s="154"/>
      <c r="H37" s="154">
        <f t="shared" si="0"/>
        <v>0.5</v>
      </c>
      <c r="I37" s="154">
        <f t="shared" si="1"/>
        <v>0.5</v>
      </c>
      <c r="J37" s="154">
        <f t="shared" si="2"/>
        <v>1</v>
      </c>
      <c r="K37" s="154">
        <f t="shared" si="3"/>
        <v>0</v>
      </c>
      <c r="L37" s="154">
        <f t="shared" si="4"/>
        <v>0</v>
      </c>
      <c r="M37" s="154"/>
      <c r="O37" s="8"/>
      <c r="P37" s="6"/>
      <c r="Q37" s="284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6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1:39" ht="15" customHeight="1" thickBot="1" x14ac:dyDescent="0.25">
      <c r="A38" s="165" t="s">
        <v>4</v>
      </c>
      <c r="B38" s="166">
        <f>B37+1</f>
        <v>45245</v>
      </c>
      <c r="D38" s="86">
        <v>0.5</v>
      </c>
      <c r="E38" s="6"/>
      <c r="F38" s="86">
        <v>0.5</v>
      </c>
      <c r="G38" s="154"/>
      <c r="H38" s="154">
        <f t="shared" si="0"/>
        <v>0.5</v>
      </c>
      <c r="I38" s="154">
        <f t="shared" si="1"/>
        <v>0.5</v>
      </c>
      <c r="J38" s="154">
        <f t="shared" si="2"/>
        <v>1</v>
      </c>
      <c r="K38" s="154">
        <f t="shared" si="3"/>
        <v>0</v>
      </c>
      <c r="L38" s="154">
        <f t="shared" si="4"/>
        <v>0</v>
      </c>
      <c r="M38" s="154"/>
      <c r="O38" s="9"/>
      <c r="P38" s="6"/>
      <c r="Q38" s="287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9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  <row r="39" spans="1:39" s="100" customFormat="1" ht="15" thickBot="1" x14ac:dyDescent="0.25">
      <c r="A39" s="197" t="s">
        <v>169</v>
      </c>
      <c r="B39" s="198">
        <f>B38+1</f>
        <v>45246</v>
      </c>
      <c r="C39" s="199"/>
      <c r="D39" s="113"/>
      <c r="E39" s="113"/>
      <c r="F39" s="114"/>
      <c r="G39" s="154"/>
      <c r="H39" s="154">
        <f t="shared" si="0"/>
        <v>0</v>
      </c>
      <c r="I39" s="154">
        <f t="shared" si="1"/>
        <v>0</v>
      </c>
      <c r="J39" s="154">
        <f t="shared" si="2"/>
        <v>0</v>
      </c>
      <c r="K39" s="154">
        <f t="shared" si="3"/>
        <v>0</v>
      </c>
      <c r="L39" s="154">
        <f t="shared" si="4"/>
        <v>0</v>
      </c>
      <c r="M39" s="154"/>
      <c r="O39" s="99"/>
    </row>
    <row r="40" spans="1:39" s="154" customFormat="1" ht="26.25" customHeight="1" thickBot="1" x14ac:dyDescent="0.25">
      <c r="A40" s="160"/>
      <c r="B40" s="160"/>
      <c r="D40" s="96" t="s">
        <v>7</v>
      </c>
      <c r="E40" s="98"/>
      <c r="F40" s="96" t="s">
        <v>5</v>
      </c>
      <c r="H40" s="154">
        <f t="shared" si="0"/>
        <v>0</v>
      </c>
      <c r="I40" s="154">
        <f t="shared" si="1"/>
        <v>0</v>
      </c>
      <c r="J40" s="154">
        <f t="shared" si="2"/>
        <v>0</v>
      </c>
      <c r="K40" s="154">
        <f t="shared" si="3"/>
        <v>0</v>
      </c>
      <c r="L40" s="154">
        <f t="shared" si="4"/>
        <v>0</v>
      </c>
      <c r="O40" s="97" t="s">
        <v>15</v>
      </c>
      <c r="P40" s="98"/>
      <c r="Q40" s="300" t="s">
        <v>16</v>
      </c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2"/>
    </row>
    <row r="41" spans="1:39" ht="15" customHeight="1" x14ac:dyDescent="0.2">
      <c r="A41" s="161" t="s">
        <v>0</v>
      </c>
      <c r="B41" s="162">
        <f>B38+3</f>
        <v>45248</v>
      </c>
      <c r="D41" s="86">
        <v>0.5</v>
      </c>
      <c r="E41" s="6"/>
      <c r="F41" s="86">
        <v>0.5</v>
      </c>
      <c r="G41" s="154"/>
      <c r="H41" s="154">
        <f t="shared" si="0"/>
        <v>0.5</v>
      </c>
      <c r="I41" s="154">
        <f t="shared" si="1"/>
        <v>0.5</v>
      </c>
      <c r="J41" s="154">
        <f t="shared" si="2"/>
        <v>1</v>
      </c>
      <c r="K41" s="154">
        <f t="shared" si="3"/>
        <v>0</v>
      </c>
      <c r="L41" s="154">
        <f t="shared" si="4"/>
        <v>0</v>
      </c>
      <c r="M41" s="154"/>
      <c r="O41" s="7"/>
      <c r="P41" s="6"/>
      <c r="Q41" s="303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5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</row>
    <row r="42" spans="1:39" ht="15" customHeight="1" x14ac:dyDescent="0.2">
      <c r="A42" s="163" t="s">
        <v>1</v>
      </c>
      <c r="B42" s="164">
        <f>B41+1</f>
        <v>45249</v>
      </c>
      <c r="D42" s="86">
        <v>0.5</v>
      </c>
      <c r="E42" s="6"/>
      <c r="F42" s="86">
        <v>0.5</v>
      </c>
      <c r="G42" s="154"/>
      <c r="H42" s="154">
        <f t="shared" si="0"/>
        <v>0.5</v>
      </c>
      <c r="I42" s="154">
        <f t="shared" si="1"/>
        <v>0.5</v>
      </c>
      <c r="J42" s="154">
        <f t="shared" si="2"/>
        <v>1</v>
      </c>
      <c r="K42" s="154">
        <f t="shared" si="3"/>
        <v>0</v>
      </c>
      <c r="L42" s="154">
        <f t="shared" si="4"/>
        <v>0</v>
      </c>
      <c r="M42" s="154"/>
      <c r="O42" s="8"/>
      <c r="P42" s="6"/>
      <c r="Q42" s="284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6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</row>
    <row r="43" spans="1:39" ht="15" customHeight="1" x14ac:dyDescent="0.2">
      <c r="A43" s="163" t="s">
        <v>2</v>
      </c>
      <c r="B43" s="164">
        <f>B42+1</f>
        <v>45250</v>
      </c>
      <c r="D43" s="86">
        <v>0.5</v>
      </c>
      <c r="E43" s="6"/>
      <c r="F43" s="86">
        <v>0.5</v>
      </c>
      <c r="G43" s="154"/>
      <c r="H43" s="154">
        <f t="shared" si="0"/>
        <v>0.5</v>
      </c>
      <c r="I43" s="154">
        <f t="shared" si="1"/>
        <v>0.5</v>
      </c>
      <c r="J43" s="154">
        <f t="shared" si="2"/>
        <v>1</v>
      </c>
      <c r="K43" s="154">
        <f t="shared" si="3"/>
        <v>0</v>
      </c>
      <c r="L43" s="154">
        <f t="shared" si="4"/>
        <v>0</v>
      </c>
      <c r="M43" s="154"/>
      <c r="O43" s="8"/>
      <c r="P43" s="6"/>
      <c r="Q43" s="284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6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1:39" ht="15" customHeight="1" x14ac:dyDescent="0.2">
      <c r="A44" s="163" t="s">
        <v>3</v>
      </c>
      <c r="B44" s="164">
        <f>B43+1</f>
        <v>45251</v>
      </c>
      <c r="D44" s="86">
        <v>0.5</v>
      </c>
      <c r="E44" s="6"/>
      <c r="F44" s="86">
        <v>0.5</v>
      </c>
      <c r="G44" s="154"/>
      <c r="H44" s="154">
        <f t="shared" si="0"/>
        <v>0.5</v>
      </c>
      <c r="I44" s="154">
        <f t="shared" si="1"/>
        <v>0.5</v>
      </c>
      <c r="J44" s="154">
        <f t="shared" si="2"/>
        <v>1</v>
      </c>
      <c r="K44" s="154">
        <f t="shared" si="3"/>
        <v>0</v>
      </c>
      <c r="L44" s="154">
        <f t="shared" si="4"/>
        <v>0</v>
      </c>
      <c r="M44" s="154"/>
      <c r="O44" s="8"/>
      <c r="P44" s="6"/>
      <c r="Q44" s="284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6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1:39" ht="15" customHeight="1" thickBot="1" x14ac:dyDescent="0.25">
      <c r="A45" s="165" t="s">
        <v>4</v>
      </c>
      <c r="B45" s="166">
        <f>B44+1</f>
        <v>45252</v>
      </c>
      <c r="D45" s="86">
        <v>0.5</v>
      </c>
      <c r="E45" s="6"/>
      <c r="F45" s="86">
        <v>0.5</v>
      </c>
      <c r="G45" s="154"/>
      <c r="H45" s="154">
        <f t="shared" si="0"/>
        <v>0.5</v>
      </c>
      <c r="I45" s="154">
        <f t="shared" si="1"/>
        <v>0.5</v>
      </c>
      <c r="J45" s="154">
        <f t="shared" si="2"/>
        <v>1</v>
      </c>
      <c r="K45" s="154">
        <f t="shared" si="3"/>
        <v>0</v>
      </c>
      <c r="L45" s="154">
        <f t="shared" si="4"/>
        <v>0</v>
      </c>
      <c r="M45" s="154"/>
      <c r="O45" s="9"/>
      <c r="P45" s="6"/>
      <c r="Q45" s="287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9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</row>
    <row r="46" spans="1:39" s="100" customFormat="1" ht="15" thickBot="1" x14ac:dyDescent="0.25">
      <c r="A46" s="197" t="s">
        <v>169</v>
      </c>
      <c r="B46" s="198">
        <f>B45+1</f>
        <v>45253</v>
      </c>
      <c r="C46" s="199"/>
      <c r="D46" s="113"/>
      <c r="E46" s="113"/>
      <c r="F46" s="114"/>
      <c r="G46" s="154"/>
      <c r="H46" s="154">
        <f t="shared" si="0"/>
        <v>0</v>
      </c>
      <c r="I46" s="154">
        <f t="shared" si="1"/>
        <v>0</v>
      </c>
      <c r="J46" s="154">
        <f t="shared" si="2"/>
        <v>0</v>
      </c>
      <c r="K46" s="154">
        <f t="shared" si="3"/>
        <v>0</v>
      </c>
      <c r="L46" s="154">
        <f t="shared" si="4"/>
        <v>0</v>
      </c>
      <c r="M46" s="154"/>
      <c r="O46" s="99"/>
    </row>
    <row r="47" spans="1:39" s="154" customFormat="1" ht="26.25" customHeight="1" thickBot="1" x14ac:dyDescent="0.25">
      <c r="A47" s="160"/>
      <c r="B47" s="160"/>
      <c r="D47" s="96" t="s">
        <v>7</v>
      </c>
      <c r="E47" s="98"/>
      <c r="F47" s="96" t="s">
        <v>5</v>
      </c>
      <c r="H47" s="154">
        <f t="shared" si="0"/>
        <v>0</v>
      </c>
      <c r="I47" s="154">
        <f t="shared" si="1"/>
        <v>0</v>
      </c>
      <c r="J47" s="154">
        <f t="shared" si="2"/>
        <v>0</v>
      </c>
      <c r="K47" s="154">
        <f t="shared" si="3"/>
        <v>0</v>
      </c>
      <c r="L47" s="154">
        <f t="shared" si="4"/>
        <v>0</v>
      </c>
      <c r="O47" s="97" t="s">
        <v>15</v>
      </c>
      <c r="P47" s="98"/>
      <c r="Q47" s="300" t="s">
        <v>16</v>
      </c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2"/>
    </row>
    <row r="48" spans="1:39" ht="15" customHeight="1" x14ac:dyDescent="0.2">
      <c r="A48" s="161" t="s">
        <v>0</v>
      </c>
      <c r="B48" s="162">
        <f>B45+3</f>
        <v>45255</v>
      </c>
      <c r="D48" s="86">
        <v>0.5</v>
      </c>
      <c r="E48" s="6"/>
      <c r="F48" s="86">
        <v>0.5</v>
      </c>
      <c r="G48" s="154"/>
      <c r="H48" s="154">
        <f t="shared" si="0"/>
        <v>0.5</v>
      </c>
      <c r="I48" s="154">
        <f t="shared" si="1"/>
        <v>0.5</v>
      </c>
      <c r="J48" s="154">
        <f t="shared" si="2"/>
        <v>1</v>
      </c>
      <c r="K48" s="154">
        <f t="shared" si="3"/>
        <v>0</v>
      </c>
      <c r="L48" s="154">
        <f t="shared" si="4"/>
        <v>0</v>
      </c>
      <c r="M48" s="154"/>
      <c r="O48" s="7"/>
      <c r="P48" s="6"/>
      <c r="Q48" s="303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5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</row>
    <row r="49" spans="1:39" ht="15" customHeight="1" x14ac:dyDescent="0.2">
      <c r="A49" s="163" t="s">
        <v>1</v>
      </c>
      <c r="B49" s="164">
        <f>B48+1</f>
        <v>45256</v>
      </c>
      <c r="D49" s="86">
        <v>0.5</v>
      </c>
      <c r="E49" s="6"/>
      <c r="F49" s="86">
        <v>0.5</v>
      </c>
      <c r="G49" s="154"/>
      <c r="H49" s="154">
        <f t="shared" si="0"/>
        <v>0.5</v>
      </c>
      <c r="I49" s="154">
        <f t="shared" si="1"/>
        <v>0.5</v>
      </c>
      <c r="J49" s="154">
        <f t="shared" si="2"/>
        <v>1</v>
      </c>
      <c r="K49" s="154">
        <f t="shared" si="3"/>
        <v>0</v>
      </c>
      <c r="L49" s="154">
        <f t="shared" si="4"/>
        <v>0</v>
      </c>
      <c r="M49" s="154"/>
      <c r="O49" s="8"/>
      <c r="P49" s="6"/>
      <c r="Q49" s="284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6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</row>
    <row r="50" spans="1:39" ht="15" customHeight="1" x14ac:dyDescent="0.2">
      <c r="A50" s="163" t="s">
        <v>2</v>
      </c>
      <c r="B50" s="164">
        <f>B49+1</f>
        <v>45257</v>
      </c>
      <c r="D50" s="86">
        <v>0.5</v>
      </c>
      <c r="E50" s="6"/>
      <c r="F50" s="86">
        <v>0.5</v>
      </c>
      <c r="G50" s="154"/>
      <c r="H50" s="154">
        <f t="shared" si="0"/>
        <v>0.5</v>
      </c>
      <c r="I50" s="154">
        <f t="shared" si="1"/>
        <v>0.5</v>
      </c>
      <c r="J50" s="154">
        <f t="shared" si="2"/>
        <v>1</v>
      </c>
      <c r="K50" s="154">
        <f t="shared" si="3"/>
        <v>0</v>
      </c>
      <c r="L50" s="154">
        <f t="shared" si="4"/>
        <v>0</v>
      </c>
      <c r="M50" s="154"/>
      <c r="O50" s="8"/>
      <c r="P50" s="6"/>
      <c r="Q50" s="284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6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  <row r="51" spans="1:39" ht="15" customHeight="1" x14ac:dyDescent="0.2">
      <c r="A51" s="163" t="s">
        <v>3</v>
      </c>
      <c r="B51" s="164">
        <f>B50+1</f>
        <v>45258</v>
      </c>
      <c r="C51" s="195"/>
      <c r="D51" s="86">
        <v>0.5</v>
      </c>
      <c r="E51" s="6"/>
      <c r="F51" s="86">
        <v>0.5</v>
      </c>
      <c r="G51" s="202"/>
      <c r="H51" s="154">
        <f t="shared" si="0"/>
        <v>0.5</v>
      </c>
      <c r="I51" s="154">
        <f t="shared" si="1"/>
        <v>0.5</v>
      </c>
      <c r="J51" s="154">
        <f t="shared" si="2"/>
        <v>1</v>
      </c>
      <c r="K51" s="154">
        <f t="shared" si="3"/>
        <v>0</v>
      </c>
      <c r="L51" s="154">
        <f t="shared" si="4"/>
        <v>0</v>
      </c>
      <c r="M51" s="154"/>
      <c r="N51" s="195"/>
      <c r="O51" s="122"/>
      <c r="P51" s="118"/>
      <c r="Q51" s="444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6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</row>
    <row r="52" spans="1:39" ht="15" customHeight="1" thickBot="1" x14ac:dyDescent="0.25">
      <c r="A52" s="163" t="s">
        <v>4</v>
      </c>
      <c r="B52" s="164">
        <f>B51+1</f>
        <v>45259</v>
      </c>
      <c r="C52" s="195"/>
      <c r="D52" s="86">
        <v>0.5</v>
      </c>
      <c r="E52" s="6"/>
      <c r="F52" s="86">
        <v>0.5</v>
      </c>
      <c r="G52" s="202"/>
      <c r="H52" s="154">
        <f t="shared" ref="H52" si="10">IF(D52=0.5,0.5,0)</f>
        <v>0.5</v>
      </c>
      <c r="I52" s="154">
        <f t="shared" ref="I52" si="11">IF(F52=0.5,0.5,0)</f>
        <v>0.5</v>
      </c>
      <c r="J52" s="154">
        <f t="shared" ref="J52" si="12">IF(I52+H52&gt;0,1,0)</f>
        <v>1</v>
      </c>
      <c r="K52" s="154">
        <f t="shared" ref="K52" si="13">IF(D52="FAJ",0.5,0)</f>
        <v>0</v>
      </c>
      <c r="L52" s="154">
        <f t="shared" ref="L52" si="14">IF(F52="FAJ",0.5,0)</f>
        <v>0</v>
      </c>
      <c r="M52" s="154"/>
      <c r="N52" s="195"/>
      <c r="O52" s="133"/>
      <c r="P52" s="118"/>
      <c r="Q52" s="447"/>
      <c r="R52" s="448"/>
      <c r="S52" s="448"/>
      <c r="T52" s="448"/>
      <c r="U52" s="448"/>
      <c r="V52" s="448"/>
      <c r="W52" s="448"/>
      <c r="X52" s="448"/>
      <c r="Y52" s="448"/>
      <c r="Z52" s="448"/>
      <c r="AA52" s="448"/>
      <c r="AB52" s="449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</row>
    <row r="53" spans="1:39" ht="15" customHeight="1" x14ac:dyDescent="0.2">
      <c r="A53" s="197" t="s">
        <v>169</v>
      </c>
      <c r="B53" s="198">
        <f>B52+1</f>
        <v>45260</v>
      </c>
      <c r="C53" s="199"/>
      <c r="D53" s="113"/>
      <c r="E53" s="113"/>
      <c r="F53" s="114"/>
      <c r="G53" s="202"/>
      <c r="H53" s="154"/>
      <c r="I53" s="154"/>
      <c r="J53" s="154"/>
      <c r="K53" s="154"/>
      <c r="L53" s="154"/>
      <c r="M53" s="154"/>
      <c r="N53" s="195"/>
      <c r="O53" s="134"/>
      <c r="P53" s="135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</row>
    <row r="54" spans="1:39" x14ac:dyDescent="0.2">
      <c r="A54" s="100"/>
      <c r="B54" s="100"/>
      <c r="D54" s="213">
        <f>SUM(D20:D52)</f>
        <v>9.5</v>
      </c>
      <c r="E54" s="213"/>
      <c r="F54" s="213">
        <f>SUM(F20:F52)</f>
        <v>9.5</v>
      </c>
      <c r="G54" s="154"/>
      <c r="H54" s="154"/>
      <c r="I54" s="154"/>
      <c r="J54" s="154">
        <f>SUM(J19:J52)</f>
        <v>19</v>
      </c>
      <c r="K54" s="154"/>
      <c r="L54" s="154"/>
      <c r="M54" s="154"/>
      <c r="N54" s="154"/>
      <c r="O54" s="99"/>
      <c r="P54" s="100"/>
      <c r="Q54" s="290" t="s">
        <v>32</v>
      </c>
      <c r="R54" s="291"/>
      <c r="S54" s="291"/>
      <c r="T54" s="291"/>
      <c r="U54" s="291"/>
      <c r="V54" s="291"/>
      <c r="W54" s="291"/>
      <c r="X54" s="292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</row>
    <row r="55" spans="1:39" x14ac:dyDescent="0.2">
      <c r="A55" s="100"/>
      <c r="B55" s="100"/>
      <c r="D55" s="99"/>
      <c r="F55" s="100"/>
      <c r="G55" s="154"/>
      <c r="H55" s="154"/>
      <c r="I55" s="154"/>
      <c r="J55" s="154"/>
      <c r="K55" s="154"/>
      <c r="L55" s="154"/>
      <c r="M55" s="154"/>
      <c r="N55" s="154"/>
      <c r="O55" s="99"/>
      <c r="P55" s="100"/>
      <c r="Q55" s="293"/>
      <c r="R55" s="294"/>
      <c r="S55" s="294"/>
      <c r="T55" s="294"/>
      <c r="U55" s="294"/>
      <c r="V55" s="294"/>
      <c r="W55" s="294"/>
      <c r="X55" s="295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ht="15" customHeight="1" x14ac:dyDescent="0.2">
      <c r="A56" s="100"/>
      <c r="B56" s="100"/>
      <c r="D56" s="99"/>
      <c r="F56" s="100"/>
      <c r="G56" s="154"/>
      <c r="H56" s="100"/>
      <c r="I56" s="100"/>
      <c r="J56" s="100"/>
      <c r="K56" s="100"/>
      <c r="L56" s="100"/>
      <c r="M56" s="154"/>
      <c r="N56" s="154"/>
      <c r="O56" s="99"/>
      <c r="P56" s="100"/>
      <c r="Q56" s="293"/>
      <c r="R56" s="294"/>
      <c r="S56" s="294"/>
      <c r="T56" s="294"/>
      <c r="U56" s="294"/>
      <c r="V56" s="294"/>
      <c r="W56" s="294"/>
      <c r="X56" s="295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  <row r="57" spans="1:39" ht="15" customHeight="1" x14ac:dyDescent="0.2">
      <c r="A57" s="100"/>
      <c r="B57" s="100"/>
      <c r="D57" s="99"/>
      <c r="F57" s="100"/>
      <c r="G57" s="100"/>
      <c r="H57" s="100"/>
      <c r="I57" s="100"/>
      <c r="J57" s="100"/>
      <c r="K57" s="100"/>
      <c r="L57" s="100"/>
      <c r="M57" s="100"/>
      <c r="N57" s="100"/>
      <c r="O57" s="99"/>
      <c r="P57" s="100"/>
      <c r="Q57" s="293"/>
      <c r="R57" s="294"/>
      <c r="S57" s="294"/>
      <c r="T57" s="294"/>
      <c r="U57" s="294"/>
      <c r="V57" s="294"/>
      <c r="W57" s="294"/>
      <c r="X57" s="295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</row>
    <row r="58" spans="1:39" x14ac:dyDescent="0.2">
      <c r="A58" s="100"/>
      <c r="B58" s="100"/>
      <c r="D58" s="99"/>
      <c r="F58" s="100"/>
      <c r="G58" s="100"/>
      <c r="H58" s="100"/>
      <c r="I58" s="100"/>
      <c r="J58" s="100"/>
      <c r="K58" s="100"/>
      <c r="L58" s="100"/>
      <c r="M58" s="100"/>
      <c r="N58" s="100"/>
      <c r="O58" s="99"/>
      <c r="P58" s="100"/>
      <c r="Q58" s="293"/>
      <c r="R58" s="294"/>
      <c r="S58" s="294"/>
      <c r="T58" s="294"/>
      <c r="U58" s="294"/>
      <c r="V58" s="294"/>
      <c r="W58" s="294"/>
      <c r="X58" s="295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</row>
    <row r="59" spans="1:39" x14ac:dyDescent="0.2">
      <c r="A59" s="100"/>
      <c r="B59" s="100"/>
      <c r="D59" s="99"/>
      <c r="F59" s="100"/>
      <c r="G59" s="100"/>
      <c r="H59" s="100"/>
      <c r="I59" s="100"/>
      <c r="J59" s="100"/>
      <c r="K59" s="100"/>
      <c r="L59" s="100"/>
      <c r="M59" s="100"/>
      <c r="N59" s="100"/>
      <c r="O59" s="99"/>
      <c r="P59" s="100"/>
      <c r="Q59" s="296"/>
      <c r="R59" s="297"/>
      <c r="S59" s="297"/>
      <c r="T59" s="297"/>
      <c r="U59" s="297"/>
      <c r="V59" s="297"/>
      <c r="W59" s="297"/>
      <c r="X59" s="298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</row>
    <row r="60" spans="1:39" ht="15" thickBot="1" x14ac:dyDescent="0.25">
      <c r="A60" s="100"/>
      <c r="B60" s="100"/>
      <c r="D60" s="99"/>
      <c r="F60" s="100"/>
      <c r="G60" s="100"/>
      <c r="H60" s="100"/>
      <c r="I60" s="100"/>
      <c r="J60" s="100"/>
      <c r="K60" s="100"/>
      <c r="L60" s="100"/>
      <c r="M60" s="100"/>
      <c r="N60" s="100"/>
      <c r="O60" s="99"/>
      <c r="P60" s="100"/>
      <c r="Q60" s="100"/>
      <c r="R60" s="100"/>
      <c r="S60" s="100"/>
      <c r="T60" s="100"/>
      <c r="U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</row>
    <row r="61" spans="1:39" ht="26.25" customHeight="1" thickTop="1" thickBot="1" x14ac:dyDescent="0.25">
      <c r="A61" s="380" t="s">
        <v>168</v>
      </c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20.100000000000001" customHeight="1" thickTop="1" x14ac:dyDescent="0.2">
      <c r="A62" s="174"/>
      <c r="B62" s="174"/>
      <c r="C62" s="174"/>
      <c r="D62" s="175"/>
      <c r="E62" s="176"/>
      <c r="F62" s="174"/>
      <c r="G62" s="174"/>
      <c r="H62" s="174"/>
      <c r="I62" s="174"/>
      <c r="J62" s="174"/>
      <c r="K62" s="174"/>
      <c r="L62" s="174"/>
      <c r="M62" s="174"/>
      <c r="N62" s="174"/>
      <c r="O62" s="175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</row>
    <row r="63" spans="1:39" ht="26.25" customHeight="1" x14ac:dyDescent="0.2">
      <c r="A63" s="174"/>
      <c r="B63" s="381" t="s">
        <v>35</v>
      </c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174"/>
      <c r="S63" s="381" t="s">
        <v>33</v>
      </c>
      <c r="T63" s="381"/>
      <c r="U63" s="381"/>
      <c r="V63" s="381"/>
      <c r="W63" s="381"/>
      <c r="X63" s="381"/>
      <c r="Y63" s="174"/>
      <c r="Z63" s="174"/>
      <c r="AA63" s="174"/>
      <c r="AB63" s="174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20.100000000000001" customHeight="1" x14ac:dyDescent="0.2">
      <c r="A64" s="174"/>
      <c r="B64" s="397" t="s">
        <v>165</v>
      </c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8"/>
      <c r="O64" s="399"/>
      <c r="P64" s="400"/>
      <c r="Q64" s="400"/>
      <c r="R64" s="174"/>
      <c r="S64" s="397" t="str">
        <f>'EVP SOURCE'!D4</f>
        <v>Congés payés</v>
      </c>
      <c r="T64" s="397"/>
      <c r="U64" s="397"/>
      <c r="V64" s="397"/>
      <c r="W64" s="398"/>
      <c r="X64" s="180"/>
      <c r="Y64" s="174"/>
      <c r="Z64" s="174"/>
      <c r="AA64" s="174"/>
      <c r="AB64" s="174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</row>
    <row r="65" spans="1:39" ht="20.100000000000001" customHeight="1" x14ac:dyDescent="0.2">
      <c r="A65" s="174"/>
      <c r="B65" s="397" t="s">
        <v>166</v>
      </c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8"/>
      <c r="O65" s="399"/>
      <c r="P65" s="400"/>
      <c r="Q65" s="400"/>
      <c r="R65" s="174"/>
      <c r="S65" s="397" t="str">
        <f>'EVP SOURCE'!D5</f>
        <v>Congés évènements familiaux</v>
      </c>
      <c r="T65" s="397"/>
      <c r="U65" s="397"/>
      <c r="V65" s="397"/>
      <c r="W65" s="398"/>
      <c r="X65" s="180"/>
      <c r="Y65" s="174"/>
      <c r="Z65" s="174"/>
      <c r="AA65" s="174"/>
      <c r="AB65" s="174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</row>
    <row r="66" spans="1:39" ht="20.100000000000001" customHeight="1" x14ac:dyDescent="0.2">
      <c r="A66" s="174"/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8"/>
      <c r="O66" s="399"/>
      <c r="P66" s="400"/>
      <c r="Q66" s="400"/>
      <c r="R66" s="174"/>
      <c r="S66" s="397" t="str">
        <f>'EVP SOURCE'!D6</f>
        <v>Absence enfant malade</v>
      </c>
      <c r="T66" s="397"/>
      <c r="U66" s="397"/>
      <c r="V66" s="397"/>
      <c r="W66" s="398"/>
      <c r="X66" s="180"/>
      <c r="Y66" s="174"/>
      <c r="Z66" s="174"/>
      <c r="AA66" s="174"/>
      <c r="AB66" s="174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</row>
    <row r="67" spans="1:39" ht="20.100000000000001" customHeight="1" x14ac:dyDescent="0.2">
      <c r="A67" s="174"/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8"/>
      <c r="O67" s="399"/>
      <c r="P67" s="400"/>
      <c r="Q67" s="400"/>
      <c r="R67" s="174"/>
      <c r="S67" s="397" t="s">
        <v>167</v>
      </c>
      <c r="T67" s="397"/>
      <c r="U67" s="397"/>
      <c r="V67" s="397"/>
      <c r="W67" s="398"/>
      <c r="X67" s="180"/>
      <c r="Y67" s="174"/>
      <c r="Z67" s="174"/>
      <c r="AA67" s="174"/>
      <c r="AB67" s="174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</row>
    <row r="68" spans="1:39" ht="20.100000000000001" customHeight="1" x14ac:dyDescent="0.2">
      <c r="A68" s="174"/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03"/>
      <c r="P68" s="174"/>
      <c r="Q68" s="174"/>
      <c r="R68" s="174"/>
      <c r="S68" s="397" t="s">
        <v>164</v>
      </c>
      <c r="T68" s="397"/>
      <c r="U68" s="397"/>
      <c r="V68" s="397"/>
      <c r="W68" s="398"/>
      <c r="X68" s="180"/>
      <c r="Y68" s="174"/>
      <c r="Z68" s="174"/>
      <c r="AA68" s="174"/>
      <c r="AB68" s="174"/>
      <c r="AC68" s="100"/>
      <c r="AD68" s="100"/>
      <c r="AE68" s="100"/>
      <c r="AF68" s="100"/>
      <c r="AG68" s="100"/>
      <c r="AH68" s="100"/>
    </row>
    <row r="69" spans="1:39" ht="20.100000000000001" customHeight="1" x14ac:dyDescent="0.2">
      <c r="A69" s="174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74"/>
      <c r="P69" s="174"/>
      <c r="Q69" s="174"/>
      <c r="R69" s="174"/>
      <c r="S69" s="401" t="str">
        <f>IF(AA5='EVP SOURCE'!J9,'EVP SOURCE'!F4," ")</f>
        <v xml:space="preserve"> </v>
      </c>
      <c r="T69" s="401"/>
      <c r="U69" s="401"/>
      <c r="V69" s="401"/>
      <c r="W69" s="401"/>
      <c r="X69" s="204"/>
      <c r="Y69" s="174"/>
      <c r="Z69" s="174"/>
      <c r="AA69" s="174"/>
      <c r="AB69" s="174"/>
      <c r="AC69" s="100"/>
      <c r="AD69" s="100"/>
      <c r="AE69" s="100"/>
      <c r="AF69" s="100"/>
      <c r="AG69" s="100"/>
      <c r="AH69" s="100"/>
    </row>
    <row r="70" spans="1:39" ht="20.100000000000001" customHeight="1" x14ac:dyDescent="0.2">
      <c r="A70" s="174"/>
      <c r="B70" s="174"/>
      <c r="C70" s="174"/>
      <c r="D70" s="175"/>
      <c r="E70" s="176"/>
      <c r="F70" s="174"/>
      <c r="G70" s="174"/>
      <c r="H70" s="174"/>
      <c r="I70" s="174"/>
      <c r="J70" s="174"/>
      <c r="K70" s="174"/>
      <c r="L70" s="174"/>
      <c r="M70" s="174"/>
      <c r="N70" s="174"/>
      <c r="O70" s="175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00"/>
      <c r="AD70" s="100"/>
      <c r="AE70" s="100"/>
      <c r="AF70" s="100"/>
      <c r="AG70" s="100"/>
      <c r="AH70" s="100"/>
    </row>
    <row r="71" spans="1:39" x14ac:dyDescent="0.2">
      <c r="A71" s="100"/>
      <c r="B71" s="100"/>
      <c r="D71" s="99"/>
      <c r="F71" s="100"/>
      <c r="G71" s="100"/>
      <c r="H71" s="100"/>
      <c r="I71" s="100"/>
      <c r="J71" s="100"/>
      <c r="K71" s="100"/>
      <c r="L71" s="100"/>
      <c r="M71" s="100"/>
      <c r="N71" s="100"/>
      <c r="O71" s="99"/>
      <c r="P71" s="100"/>
      <c r="Q71" s="100"/>
      <c r="R71" s="100"/>
      <c r="S71" s="100"/>
      <c r="T71" s="100"/>
      <c r="U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1:39" x14ac:dyDescent="0.2">
      <c r="A72" s="100"/>
      <c r="B72" s="100"/>
      <c r="D72" s="99"/>
      <c r="F72" s="100"/>
      <c r="G72" s="100"/>
      <c r="H72" s="100"/>
      <c r="I72" s="100"/>
      <c r="J72" s="100"/>
      <c r="K72" s="100"/>
      <c r="L72" s="100"/>
      <c r="M72" s="100"/>
      <c r="N72" s="100"/>
      <c r="O72" s="99"/>
      <c r="P72" s="100"/>
      <c r="Q72" s="100"/>
      <c r="R72" s="100"/>
      <c r="S72" s="100"/>
      <c r="T72" s="100"/>
      <c r="U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</row>
    <row r="73" spans="1:39" x14ac:dyDescent="0.2">
      <c r="A73" s="100"/>
      <c r="B73" s="100"/>
      <c r="D73" s="99"/>
      <c r="F73" s="100"/>
      <c r="G73" s="100"/>
      <c r="H73" s="100"/>
      <c r="I73" s="100"/>
      <c r="J73" s="100"/>
      <c r="K73" s="100"/>
      <c r="L73" s="100"/>
      <c r="M73" s="100"/>
      <c r="N73" s="100"/>
      <c r="O73" s="99"/>
      <c r="P73" s="100"/>
      <c r="Q73" s="100"/>
      <c r="R73" s="100"/>
      <c r="S73" s="100"/>
      <c r="T73" s="100"/>
      <c r="U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</row>
    <row r="74" spans="1:39" x14ac:dyDescent="0.2">
      <c r="A74" s="100"/>
      <c r="B74" s="100"/>
      <c r="D74" s="99"/>
      <c r="F74" s="100"/>
      <c r="G74" s="100"/>
      <c r="H74" s="100"/>
      <c r="I74" s="100"/>
      <c r="J74" s="100"/>
      <c r="K74" s="100"/>
      <c r="L74" s="100"/>
      <c r="M74" s="100"/>
      <c r="N74" s="100"/>
      <c r="O74" s="99"/>
      <c r="P74" s="100"/>
      <c r="Q74" s="100"/>
      <c r="R74" s="100"/>
      <c r="S74" s="100"/>
      <c r="T74" s="100"/>
      <c r="U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</row>
    <row r="75" spans="1:39" x14ac:dyDescent="0.2">
      <c r="A75" s="100"/>
      <c r="B75" s="100"/>
      <c r="D75" s="99"/>
      <c r="F75" s="100"/>
      <c r="G75" s="100"/>
      <c r="H75" s="100"/>
      <c r="I75" s="100"/>
      <c r="J75" s="100"/>
      <c r="K75" s="100"/>
      <c r="L75" s="100"/>
      <c r="M75" s="100"/>
      <c r="N75" s="100"/>
      <c r="O75" s="99"/>
      <c r="P75" s="100"/>
      <c r="Q75" s="100"/>
      <c r="R75" s="100"/>
      <c r="S75" s="100"/>
      <c r="T75" s="100"/>
      <c r="U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</row>
    <row r="76" spans="1:39" x14ac:dyDescent="0.2">
      <c r="A76" s="100"/>
      <c r="B76" s="100"/>
      <c r="D76" s="99"/>
      <c r="F76" s="100"/>
      <c r="G76" s="100"/>
      <c r="H76" s="100"/>
      <c r="I76" s="100"/>
      <c r="J76" s="100"/>
      <c r="K76" s="100"/>
      <c r="L76" s="100"/>
      <c r="M76" s="100"/>
      <c r="N76" s="100"/>
      <c r="O76" s="99"/>
      <c r="P76" s="100"/>
      <c r="Q76" s="100"/>
      <c r="R76" s="100"/>
      <c r="S76" s="100"/>
      <c r="T76" s="100"/>
      <c r="U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</row>
    <row r="77" spans="1:39" x14ac:dyDescent="0.2">
      <c r="A77" s="100"/>
      <c r="B77" s="100"/>
      <c r="D77" s="99"/>
      <c r="F77" s="100"/>
      <c r="G77" s="100"/>
      <c r="H77" s="100"/>
      <c r="I77" s="100"/>
      <c r="J77" s="100"/>
      <c r="K77" s="100"/>
      <c r="L77" s="100"/>
      <c r="M77" s="100"/>
      <c r="N77" s="100"/>
      <c r="O77" s="99"/>
      <c r="P77" s="100"/>
      <c r="Q77" s="100"/>
      <c r="R77" s="100"/>
      <c r="S77" s="100"/>
      <c r="T77" s="100"/>
      <c r="U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</row>
    <row r="78" spans="1:39" x14ac:dyDescent="0.2">
      <c r="A78" s="100"/>
      <c r="B78" s="100"/>
      <c r="D78" s="99"/>
      <c r="F78" s="100"/>
      <c r="G78" s="100"/>
      <c r="H78" s="100"/>
      <c r="I78" s="100"/>
      <c r="J78" s="100"/>
      <c r="K78" s="100"/>
      <c r="L78" s="100"/>
      <c r="M78" s="100"/>
      <c r="N78" s="100"/>
      <c r="O78" s="99"/>
      <c r="P78" s="100"/>
      <c r="Q78" s="100"/>
      <c r="R78" s="100"/>
      <c r="S78" s="100"/>
      <c r="T78" s="100"/>
      <c r="U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</row>
    <row r="79" spans="1:39" x14ac:dyDescent="0.2">
      <c r="A79" s="100"/>
      <c r="B79" s="100"/>
      <c r="D79" s="99"/>
      <c r="F79" s="100"/>
      <c r="G79" s="100"/>
      <c r="H79" s="100"/>
      <c r="I79" s="100"/>
      <c r="J79" s="100"/>
      <c r="K79" s="100"/>
      <c r="L79" s="100"/>
      <c r="M79" s="100"/>
      <c r="N79" s="100"/>
      <c r="O79" s="99"/>
      <c r="P79" s="100"/>
      <c r="Q79" s="100"/>
      <c r="R79" s="100"/>
      <c r="S79" s="100"/>
      <c r="T79" s="100"/>
      <c r="U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1:39" x14ac:dyDescent="0.2">
      <c r="A80" s="100"/>
      <c r="B80" s="100"/>
      <c r="D80" s="99"/>
      <c r="F80" s="100"/>
      <c r="G80" s="100"/>
      <c r="H80" s="100"/>
      <c r="I80" s="100"/>
      <c r="J80" s="100"/>
      <c r="K80" s="100"/>
      <c r="L80" s="100"/>
      <c r="M80" s="100"/>
      <c r="N80" s="100"/>
      <c r="O80" s="99"/>
      <c r="P80" s="100"/>
      <c r="Q80" s="100"/>
      <c r="R80" s="100"/>
      <c r="S80" s="100"/>
      <c r="T80" s="100"/>
      <c r="U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</row>
    <row r="81" spans="1:34" x14ac:dyDescent="0.2">
      <c r="A81" s="100"/>
      <c r="B81" s="100"/>
      <c r="D81" s="99"/>
      <c r="F81" s="100"/>
      <c r="G81" s="100"/>
      <c r="H81" s="100"/>
      <c r="I81" s="100"/>
      <c r="J81" s="100"/>
      <c r="K81" s="100"/>
      <c r="L81" s="100"/>
      <c r="M81" s="100"/>
      <c r="N81" s="100"/>
      <c r="O81" s="99"/>
      <c r="P81" s="100"/>
      <c r="Q81" s="100"/>
      <c r="R81" s="100"/>
      <c r="S81" s="100"/>
      <c r="T81" s="100"/>
      <c r="U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</row>
    <row r="82" spans="1:34" x14ac:dyDescent="0.2">
      <c r="A82" s="100"/>
      <c r="B82" s="100"/>
      <c r="D82" s="99"/>
      <c r="F82" s="100"/>
      <c r="G82" s="100"/>
      <c r="H82" s="100"/>
      <c r="I82" s="100"/>
      <c r="J82" s="100"/>
      <c r="K82" s="100"/>
      <c r="L82" s="100"/>
      <c r="M82" s="100"/>
      <c r="N82" s="100"/>
      <c r="O82" s="99"/>
      <c r="P82" s="100"/>
      <c r="Q82" s="100"/>
      <c r="R82" s="100"/>
      <c r="S82" s="100"/>
      <c r="T82" s="100"/>
      <c r="U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</row>
    <row r="83" spans="1:34" x14ac:dyDescent="0.2">
      <c r="A83" s="100"/>
      <c r="B83" s="100"/>
      <c r="D83" s="99"/>
      <c r="F83" s="100"/>
      <c r="G83" s="100"/>
      <c r="H83" s="100"/>
      <c r="I83" s="100"/>
      <c r="J83" s="100"/>
      <c r="K83" s="100"/>
      <c r="L83" s="100"/>
      <c r="M83" s="100"/>
      <c r="N83" s="100"/>
      <c r="O83" s="99"/>
      <c r="P83" s="100"/>
      <c r="Q83" s="100"/>
      <c r="R83" s="100"/>
      <c r="S83" s="100"/>
      <c r="T83" s="100"/>
      <c r="U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</row>
    <row r="84" spans="1:34" x14ac:dyDescent="0.2">
      <c r="A84" s="100"/>
      <c r="B84" s="100"/>
      <c r="D84" s="99"/>
      <c r="F84" s="100"/>
      <c r="G84" s="100"/>
      <c r="H84" s="100"/>
      <c r="I84" s="100"/>
      <c r="J84" s="100"/>
      <c r="K84" s="100"/>
      <c r="L84" s="100"/>
      <c r="M84" s="100"/>
      <c r="N84" s="100"/>
      <c r="O84" s="99"/>
      <c r="P84" s="100"/>
      <c r="Q84" s="100"/>
      <c r="R84" s="100"/>
      <c r="S84" s="100"/>
      <c r="T84" s="100"/>
      <c r="U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</row>
    <row r="85" spans="1:34" x14ac:dyDescent="0.2">
      <c r="A85" s="100"/>
      <c r="B85" s="100"/>
      <c r="D85" s="99"/>
      <c r="F85" s="100"/>
      <c r="G85" s="100"/>
      <c r="H85" s="100"/>
      <c r="I85" s="100"/>
      <c r="J85" s="100"/>
      <c r="K85" s="100"/>
      <c r="L85" s="100"/>
      <c r="M85" s="100"/>
      <c r="N85" s="100"/>
      <c r="O85" s="99"/>
      <c r="P85" s="100"/>
      <c r="Q85" s="100"/>
      <c r="R85" s="100"/>
      <c r="S85" s="100"/>
      <c r="T85" s="100"/>
      <c r="U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1:34" x14ac:dyDescent="0.2">
      <c r="A86" s="100"/>
      <c r="B86" s="100"/>
      <c r="D86" s="99"/>
      <c r="F86" s="100"/>
      <c r="G86" s="100"/>
      <c r="H86" s="100"/>
      <c r="I86" s="100"/>
      <c r="J86" s="100"/>
      <c r="K86" s="100"/>
      <c r="L86" s="100"/>
      <c r="M86" s="100"/>
      <c r="N86" s="100"/>
      <c r="O86" s="99"/>
      <c r="P86" s="100"/>
      <c r="Q86" s="100"/>
      <c r="R86" s="100"/>
      <c r="S86" s="100"/>
      <c r="T86" s="100"/>
      <c r="U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</row>
    <row r="87" spans="1:34" x14ac:dyDescent="0.2">
      <c r="A87" s="100"/>
      <c r="B87" s="100"/>
      <c r="D87" s="99"/>
      <c r="F87" s="100"/>
      <c r="G87" s="100"/>
      <c r="H87" s="100"/>
      <c r="I87" s="100"/>
      <c r="J87" s="100"/>
      <c r="K87" s="100"/>
      <c r="L87" s="100"/>
      <c r="M87" s="100"/>
      <c r="N87" s="100"/>
      <c r="O87" s="99"/>
      <c r="P87" s="100"/>
      <c r="Q87" s="100"/>
      <c r="R87" s="100"/>
      <c r="S87" s="100"/>
      <c r="T87" s="100"/>
      <c r="U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</row>
    <row r="88" spans="1:34" x14ac:dyDescent="0.2">
      <c r="A88" s="100"/>
      <c r="B88" s="100"/>
      <c r="D88" s="99"/>
      <c r="F88" s="100"/>
      <c r="G88" s="100"/>
      <c r="H88" s="100"/>
      <c r="I88" s="100"/>
      <c r="J88" s="100"/>
      <c r="K88" s="100"/>
      <c r="L88" s="100"/>
      <c r="M88" s="100"/>
      <c r="N88" s="100"/>
      <c r="O88" s="99"/>
      <c r="P88" s="100"/>
      <c r="Q88" s="100"/>
      <c r="R88" s="100"/>
      <c r="S88" s="100"/>
      <c r="T88" s="100"/>
      <c r="U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</row>
    <row r="89" spans="1:34" x14ac:dyDescent="0.2">
      <c r="A89" s="100"/>
      <c r="B89" s="100"/>
      <c r="D89" s="99"/>
      <c r="F89" s="100"/>
      <c r="G89" s="100"/>
      <c r="H89" s="100"/>
      <c r="I89" s="100"/>
      <c r="J89" s="100"/>
      <c r="K89" s="100"/>
      <c r="L89" s="100"/>
      <c r="M89" s="100"/>
      <c r="N89" s="100"/>
      <c r="O89" s="99"/>
      <c r="P89" s="100"/>
      <c r="Q89" s="100"/>
      <c r="R89" s="100"/>
      <c r="S89" s="100"/>
      <c r="T89" s="100"/>
      <c r="U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</row>
    <row r="90" spans="1:34" x14ac:dyDescent="0.2">
      <c r="A90" s="100"/>
      <c r="B90" s="100"/>
      <c r="D90" s="99"/>
      <c r="F90" s="100"/>
      <c r="G90" s="100"/>
      <c r="H90" s="100"/>
      <c r="I90" s="100"/>
      <c r="J90" s="100"/>
      <c r="K90" s="100"/>
      <c r="L90" s="100"/>
      <c r="M90" s="100"/>
      <c r="N90" s="100"/>
      <c r="O90" s="99"/>
      <c r="P90" s="100"/>
      <c r="Q90" s="100"/>
      <c r="R90" s="100"/>
      <c r="S90" s="100"/>
      <c r="T90" s="100"/>
      <c r="U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</row>
    <row r="91" spans="1:34" x14ac:dyDescent="0.2">
      <c r="A91" s="100"/>
      <c r="B91" s="100"/>
      <c r="D91" s="99"/>
      <c r="F91" s="100"/>
      <c r="G91" s="100"/>
      <c r="H91" s="100"/>
      <c r="I91" s="100"/>
      <c r="J91" s="100"/>
      <c r="K91" s="100"/>
      <c r="L91" s="100"/>
      <c r="M91" s="100"/>
      <c r="N91" s="100"/>
      <c r="O91" s="99"/>
      <c r="P91" s="100"/>
      <c r="Q91" s="100"/>
      <c r="R91" s="100"/>
      <c r="S91" s="100"/>
      <c r="T91" s="100"/>
      <c r="U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</row>
    <row r="92" spans="1:34" x14ac:dyDescent="0.2">
      <c r="B92" s="100"/>
      <c r="D92" s="99"/>
      <c r="F92" s="100"/>
      <c r="G92" s="100"/>
      <c r="H92" s="100"/>
      <c r="I92" s="100"/>
      <c r="J92" s="100"/>
      <c r="K92" s="100"/>
      <c r="L92" s="100"/>
      <c r="M92" s="100"/>
      <c r="N92" s="100"/>
      <c r="O92" s="99"/>
      <c r="P92" s="100"/>
      <c r="Q92" s="100"/>
      <c r="R92" s="100"/>
      <c r="S92" s="100"/>
      <c r="T92" s="100"/>
      <c r="U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</row>
    <row r="93" spans="1:34" x14ac:dyDescent="0.2">
      <c r="B93" s="100"/>
      <c r="D93" s="99"/>
      <c r="F93" s="100"/>
      <c r="G93" s="100"/>
      <c r="H93" s="100"/>
      <c r="I93" s="100"/>
      <c r="J93" s="100"/>
      <c r="K93" s="100"/>
      <c r="L93" s="100"/>
      <c r="M93" s="100"/>
      <c r="N93" s="100"/>
      <c r="O93" s="99"/>
      <c r="P93" s="100"/>
      <c r="Q93" s="100"/>
      <c r="R93" s="100"/>
      <c r="S93" s="100"/>
      <c r="T93" s="100"/>
      <c r="U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</row>
    <row r="94" spans="1:34" x14ac:dyDescent="0.2">
      <c r="B94" s="100"/>
      <c r="D94" s="99"/>
      <c r="F94" s="100"/>
      <c r="G94" s="100"/>
      <c r="H94" s="100"/>
      <c r="I94" s="100"/>
      <c r="J94" s="100"/>
      <c r="K94" s="100"/>
      <c r="L94" s="100"/>
      <c r="M94" s="100"/>
      <c r="N94" s="100"/>
      <c r="O94" s="99"/>
      <c r="P94" s="100"/>
      <c r="Q94" s="100"/>
      <c r="R94" s="100"/>
      <c r="S94" s="100"/>
      <c r="T94" s="100"/>
      <c r="U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</row>
    <row r="95" spans="1:34" x14ac:dyDescent="0.2">
      <c r="B95" s="100"/>
      <c r="D95" s="99"/>
      <c r="F95" s="100"/>
      <c r="G95" s="100"/>
      <c r="H95" s="100"/>
      <c r="I95" s="100"/>
      <c r="J95" s="100"/>
      <c r="K95" s="100"/>
      <c r="L95" s="100"/>
      <c r="M95" s="100"/>
      <c r="N95" s="100"/>
      <c r="O95" s="99"/>
      <c r="P95" s="100"/>
      <c r="Q95" s="100"/>
      <c r="R95" s="100"/>
      <c r="S95" s="100"/>
      <c r="T95" s="100"/>
      <c r="U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</row>
    <row r="96" spans="1:34" x14ac:dyDescent="0.2">
      <c r="B96" s="100"/>
      <c r="D96" s="99"/>
      <c r="F96" s="100"/>
      <c r="G96" s="100"/>
      <c r="H96" s="100"/>
      <c r="I96" s="100"/>
      <c r="J96" s="100"/>
      <c r="K96" s="100"/>
      <c r="L96" s="100"/>
      <c r="M96" s="100"/>
      <c r="N96" s="100"/>
      <c r="O96" s="99"/>
      <c r="P96" s="100"/>
      <c r="Q96" s="100"/>
      <c r="R96" s="100"/>
      <c r="S96" s="100"/>
      <c r="T96" s="100"/>
      <c r="U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</row>
    <row r="97" spans="1:34" x14ac:dyDescent="0.2">
      <c r="B97" s="100"/>
      <c r="D97" s="99"/>
      <c r="F97" s="100"/>
      <c r="G97" s="100"/>
      <c r="H97" s="100"/>
      <c r="I97" s="100"/>
      <c r="J97" s="100"/>
      <c r="K97" s="100"/>
      <c r="L97" s="100"/>
      <c r="M97" s="100"/>
      <c r="N97" s="100"/>
      <c r="O97" s="99"/>
      <c r="P97" s="100"/>
      <c r="Q97" s="100"/>
      <c r="R97" s="100"/>
      <c r="S97" s="100"/>
      <c r="T97" s="100"/>
      <c r="U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</row>
    <row r="98" spans="1:34" x14ac:dyDescent="0.2">
      <c r="B98" s="100"/>
      <c r="D98" s="99"/>
      <c r="F98" s="100"/>
      <c r="G98" s="100"/>
      <c r="H98" s="100"/>
      <c r="I98" s="100"/>
      <c r="J98" s="100"/>
      <c r="K98" s="100"/>
      <c r="L98" s="100"/>
      <c r="M98" s="100"/>
      <c r="N98" s="100"/>
      <c r="O98" s="99"/>
      <c r="P98" s="100"/>
      <c r="Q98" s="100"/>
      <c r="R98" s="100"/>
      <c r="S98" s="100"/>
      <c r="T98" s="100"/>
      <c r="U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</row>
    <row r="99" spans="1:34" x14ac:dyDescent="0.2">
      <c r="B99" s="100"/>
      <c r="D99" s="99"/>
      <c r="F99" s="100"/>
      <c r="G99" s="100"/>
      <c r="H99" s="100"/>
      <c r="I99" s="100"/>
      <c r="J99" s="100"/>
      <c r="K99" s="100"/>
      <c r="L99" s="100"/>
      <c r="M99" s="100"/>
      <c r="N99" s="100"/>
      <c r="O99" s="99"/>
      <c r="P99" s="100"/>
      <c r="Q99" s="100"/>
      <c r="R99" s="100"/>
      <c r="S99" s="100"/>
      <c r="T99" s="100"/>
      <c r="U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1:34" x14ac:dyDescent="0.2">
      <c r="A100" s="100"/>
      <c r="B100" s="100"/>
      <c r="D100" s="99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100"/>
      <c r="Q100" s="100"/>
      <c r="R100" s="100"/>
      <c r="S100" s="100"/>
      <c r="T100" s="100"/>
      <c r="U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</row>
    <row r="101" spans="1:34" x14ac:dyDescent="0.2">
      <c r="A101" s="100"/>
      <c r="B101" s="100"/>
      <c r="D101" s="99"/>
      <c r="F101" s="100"/>
      <c r="G101" s="100"/>
      <c r="H101" s="100"/>
      <c r="I101" s="100"/>
      <c r="J101" s="100"/>
      <c r="K101" s="100"/>
      <c r="L101" s="100"/>
      <c r="M101" s="100"/>
      <c r="N101" s="100"/>
      <c r="O101" s="99"/>
      <c r="P101" s="100"/>
      <c r="Q101" s="100"/>
      <c r="R101" s="100"/>
      <c r="S101" s="100"/>
      <c r="T101" s="100"/>
      <c r="U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</row>
    <row r="102" spans="1:34" x14ac:dyDescent="0.2">
      <c r="A102" s="100"/>
      <c r="B102" s="100"/>
      <c r="D102" s="99"/>
      <c r="F102" s="100"/>
      <c r="G102" s="100"/>
      <c r="H102" s="100"/>
      <c r="I102" s="100"/>
      <c r="J102" s="100"/>
      <c r="K102" s="100"/>
      <c r="L102" s="100"/>
      <c r="M102" s="100"/>
      <c r="N102" s="100"/>
      <c r="O102" s="99"/>
      <c r="P102" s="100"/>
      <c r="Q102" s="100"/>
      <c r="R102" s="100"/>
      <c r="S102" s="100"/>
      <c r="T102" s="100"/>
      <c r="U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</row>
    <row r="103" spans="1:34" x14ac:dyDescent="0.2">
      <c r="A103" s="100"/>
      <c r="B103" s="100"/>
      <c r="D103" s="99"/>
      <c r="F103" s="100"/>
      <c r="G103" s="100"/>
      <c r="H103" s="100"/>
      <c r="I103" s="100"/>
      <c r="J103" s="100"/>
      <c r="K103" s="100"/>
      <c r="L103" s="100"/>
      <c r="M103" s="100"/>
      <c r="N103" s="100"/>
      <c r="O103" s="99"/>
      <c r="P103" s="100"/>
      <c r="Q103" s="100"/>
      <c r="R103" s="100"/>
      <c r="S103" s="100"/>
      <c r="T103" s="100"/>
      <c r="U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</row>
    <row r="104" spans="1:34" x14ac:dyDescent="0.2">
      <c r="A104" s="100"/>
      <c r="B104" s="100"/>
      <c r="D104" s="99"/>
      <c r="F104" s="100"/>
      <c r="G104" s="100"/>
      <c r="H104" s="100"/>
      <c r="I104" s="100"/>
      <c r="J104" s="100"/>
      <c r="K104" s="100"/>
      <c r="L104" s="100"/>
      <c r="M104" s="100"/>
      <c r="N104" s="100"/>
      <c r="O104" s="99"/>
      <c r="P104" s="100"/>
      <c r="Q104" s="100"/>
      <c r="R104" s="100"/>
      <c r="S104" s="100"/>
      <c r="T104" s="100"/>
      <c r="U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</row>
    <row r="105" spans="1:34" x14ac:dyDescent="0.2">
      <c r="A105" s="100"/>
      <c r="B105" s="100"/>
      <c r="D105" s="99"/>
      <c r="F105" s="100"/>
      <c r="G105" s="100"/>
      <c r="H105" s="100"/>
      <c r="I105" s="100"/>
      <c r="J105" s="100"/>
      <c r="K105" s="100"/>
      <c r="L105" s="100"/>
      <c r="M105" s="100"/>
      <c r="N105" s="100"/>
      <c r="O105" s="99"/>
      <c r="P105" s="100"/>
      <c r="Q105" s="100"/>
      <c r="R105" s="100"/>
      <c r="S105" s="100"/>
      <c r="T105" s="100"/>
      <c r="U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</row>
    <row r="106" spans="1:34" x14ac:dyDescent="0.2">
      <c r="A106" s="100"/>
      <c r="B106" s="100"/>
      <c r="D106" s="99"/>
      <c r="F106" s="100"/>
      <c r="G106" s="100"/>
      <c r="H106" s="100"/>
      <c r="I106" s="100"/>
      <c r="J106" s="100"/>
      <c r="K106" s="100"/>
      <c r="L106" s="100"/>
      <c r="M106" s="100"/>
      <c r="N106" s="100"/>
      <c r="O106" s="99"/>
      <c r="P106" s="100"/>
      <c r="Q106" s="100"/>
      <c r="R106" s="100"/>
      <c r="S106" s="100"/>
      <c r="T106" s="100"/>
      <c r="U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</row>
    <row r="107" spans="1:34" x14ac:dyDescent="0.2">
      <c r="A107" s="100"/>
      <c r="B107" s="100"/>
      <c r="D107" s="99"/>
      <c r="F107" s="100"/>
      <c r="G107" s="100"/>
      <c r="H107" s="100"/>
      <c r="I107" s="100"/>
      <c r="J107" s="100"/>
      <c r="K107" s="100"/>
      <c r="L107" s="100"/>
      <c r="M107" s="100"/>
      <c r="N107" s="100"/>
      <c r="O107" s="99"/>
      <c r="P107" s="100"/>
      <c r="Q107" s="100"/>
      <c r="R107" s="100"/>
      <c r="S107" s="100"/>
      <c r="T107" s="100"/>
      <c r="U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</row>
    <row r="108" spans="1:34" x14ac:dyDescent="0.2">
      <c r="A108" s="100"/>
      <c r="B108" s="100"/>
      <c r="D108" s="99"/>
      <c r="F108" s="100"/>
      <c r="G108" s="100"/>
      <c r="H108" s="100"/>
      <c r="I108" s="100"/>
      <c r="J108" s="100"/>
      <c r="K108" s="100"/>
      <c r="L108" s="100"/>
      <c r="M108" s="100"/>
      <c r="N108" s="100"/>
      <c r="O108" s="99"/>
      <c r="P108" s="100"/>
      <c r="Q108" s="100"/>
      <c r="R108" s="100"/>
      <c r="S108" s="100"/>
      <c r="T108" s="100"/>
      <c r="U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</row>
    <row r="109" spans="1:34" x14ac:dyDescent="0.2">
      <c r="A109" s="100"/>
      <c r="B109" s="100"/>
      <c r="D109" s="99"/>
      <c r="F109" s="100"/>
      <c r="G109" s="100"/>
      <c r="H109" s="100"/>
      <c r="I109" s="100"/>
      <c r="J109" s="100"/>
      <c r="K109" s="100"/>
      <c r="L109" s="100"/>
      <c r="M109" s="100"/>
      <c r="N109" s="100"/>
      <c r="O109" s="99"/>
      <c r="P109" s="100"/>
      <c r="Q109" s="100"/>
      <c r="R109" s="100"/>
      <c r="S109" s="100"/>
      <c r="T109" s="100"/>
      <c r="U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</row>
    <row r="110" spans="1:34" x14ac:dyDescent="0.2">
      <c r="A110" s="100"/>
      <c r="B110" s="100"/>
      <c r="D110" s="99"/>
      <c r="F110" s="100"/>
      <c r="G110" s="100"/>
      <c r="H110" s="100"/>
      <c r="I110" s="100"/>
      <c r="J110" s="100"/>
      <c r="K110" s="100"/>
      <c r="L110" s="100"/>
      <c r="M110" s="100"/>
      <c r="N110" s="100"/>
      <c r="O110" s="99"/>
      <c r="P110" s="100"/>
      <c r="Q110" s="100"/>
      <c r="R110" s="100"/>
      <c r="S110" s="100"/>
      <c r="T110" s="100"/>
      <c r="U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</row>
    <row r="111" spans="1:34" x14ac:dyDescent="0.2">
      <c r="A111" s="100"/>
      <c r="B111" s="100"/>
      <c r="D111" s="99"/>
      <c r="F111" s="100"/>
      <c r="G111" s="100"/>
      <c r="H111" s="100"/>
      <c r="I111" s="100"/>
      <c r="J111" s="100"/>
      <c r="K111" s="100"/>
      <c r="L111" s="100"/>
      <c r="M111" s="100"/>
      <c r="N111" s="100"/>
      <c r="O111" s="99"/>
      <c r="P111" s="100"/>
      <c r="Q111" s="100"/>
      <c r="R111" s="100"/>
      <c r="S111" s="100"/>
      <c r="T111" s="100"/>
      <c r="U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</row>
    <row r="112" spans="1:34" x14ac:dyDescent="0.2">
      <c r="A112" s="100"/>
      <c r="B112" s="100"/>
      <c r="D112" s="99"/>
      <c r="F112" s="100"/>
      <c r="G112" s="100"/>
      <c r="H112" s="100"/>
      <c r="I112" s="100"/>
      <c r="J112" s="100"/>
      <c r="K112" s="100"/>
      <c r="L112" s="100"/>
      <c r="M112" s="100"/>
      <c r="N112" s="100"/>
      <c r="O112" s="99"/>
      <c r="P112" s="100"/>
      <c r="Q112" s="100"/>
      <c r="R112" s="100"/>
      <c r="S112" s="100"/>
      <c r="T112" s="100"/>
      <c r="U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</row>
    <row r="113" spans="1:34" x14ac:dyDescent="0.2">
      <c r="A113" s="100"/>
      <c r="B113" s="100"/>
      <c r="D113" s="99"/>
      <c r="F113" s="100"/>
      <c r="G113" s="100"/>
      <c r="H113" s="100"/>
      <c r="I113" s="100"/>
      <c r="J113" s="100"/>
      <c r="K113" s="100"/>
      <c r="L113" s="100"/>
      <c r="M113" s="100"/>
      <c r="N113" s="100"/>
      <c r="O113" s="99"/>
      <c r="P113" s="100"/>
      <c r="Q113" s="100"/>
      <c r="R113" s="100"/>
      <c r="S113" s="100"/>
      <c r="T113" s="100"/>
      <c r="U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</row>
    <row r="114" spans="1:34" x14ac:dyDescent="0.2">
      <c r="A114" s="100"/>
      <c r="B114" s="100"/>
      <c r="D114" s="99"/>
      <c r="F114" s="100"/>
      <c r="G114" s="100"/>
      <c r="H114" s="100"/>
      <c r="I114" s="100"/>
      <c r="J114" s="100"/>
      <c r="K114" s="100"/>
      <c r="L114" s="100"/>
      <c r="M114" s="100"/>
      <c r="N114" s="100"/>
      <c r="O114" s="99"/>
      <c r="P114" s="100"/>
      <c r="Q114" s="100"/>
      <c r="R114" s="100"/>
      <c r="S114" s="100"/>
      <c r="T114" s="100"/>
      <c r="U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</row>
    <row r="115" spans="1:34" x14ac:dyDescent="0.2">
      <c r="A115" s="100"/>
      <c r="B115" s="100"/>
      <c r="D115" s="99"/>
      <c r="F115" s="100"/>
      <c r="G115" s="100"/>
      <c r="H115" s="100"/>
      <c r="I115" s="100"/>
      <c r="J115" s="100"/>
      <c r="K115" s="100"/>
      <c r="L115" s="100"/>
      <c r="M115" s="100"/>
      <c r="N115" s="100"/>
      <c r="O115" s="99"/>
      <c r="P115" s="100"/>
      <c r="Q115" s="100"/>
      <c r="R115" s="100"/>
      <c r="S115" s="100"/>
      <c r="T115" s="100"/>
      <c r="U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</row>
    <row r="116" spans="1:34" x14ac:dyDescent="0.2">
      <c r="A116" s="100"/>
      <c r="B116" s="100"/>
      <c r="D116" s="99"/>
      <c r="F116" s="100"/>
      <c r="G116" s="100"/>
      <c r="H116" s="100"/>
      <c r="I116" s="100"/>
      <c r="J116" s="100"/>
      <c r="K116" s="100"/>
      <c r="L116" s="100"/>
      <c r="M116" s="100"/>
      <c r="N116" s="100"/>
      <c r="O116" s="99"/>
      <c r="P116" s="100"/>
      <c r="Q116" s="100"/>
      <c r="R116" s="100"/>
      <c r="S116" s="100"/>
      <c r="T116" s="100"/>
      <c r="U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</row>
    <row r="117" spans="1:34" x14ac:dyDescent="0.2">
      <c r="A117" s="100"/>
      <c r="B117" s="100"/>
      <c r="D117" s="99"/>
      <c r="F117" s="100"/>
      <c r="G117" s="100"/>
      <c r="H117" s="100"/>
      <c r="I117" s="100"/>
      <c r="J117" s="100"/>
      <c r="K117" s="100"/>
      <c r="L117" s="100"/>
      <c r="M117" s="100"/>
      <c r="N117" s="100"/>
      <c r="O117" s="99"/>
      <c r="P117" s="100"/>
      <c r="Q117" s="100"/>
      <c r="R117" s="100"/>
      <c r="S117" s="100"/>
      <c r="T117" s="100"/>
      <c r="U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</row>
    <row r="118" spans="1:34" x14ac:dyDescent="0.2">
      <c r="A118" s="100"/>
      <c r="B118" s="100"/>
      <c r="D118" s="99"/>
      <c r="F118" s="100"/>
      <c r="G118" s="100"/>
      <c r="H118" s="100"/>
      <c r="I118" s="100"/>
      <c r="J118" s="100"/>
      <c r="K118" s="100"/>
      <c r="L118" s="100"/>
      <c r="M118" s="100"/>
      <c r="N118" s="100"/>
      <c r="O118" s="99"/>
      <c r="P118" s="100"/>
      <c r="Q118" s="100"/>
      <c r="R118" s="100"/>
      <c r="S118" s="100"/>
      <c r="T118" s="100"/>
      <c r="U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</row>
    <row r="119" spans="1:34" x14ac:dyDescent="0.2">
      <c r="A119" s="100"/>
      <c r="B119" s="100"/>
      <c r="D119" s="99"/>
      <c r="F119" s="100"/>
      <c r="G119" s="100"/>
      <c r="H119" s="100"/>
      <c r="I119" s="100"/>
      <c r="J119" s="100"/>
      <c r="K119" s="100"/>
      <c r="L119" s="100"/>
      <c r="M119" s="100"/>
      <c r="N119" s="100"/>
      <c r="O119" s="99"/>
      <c r="P119" s="100"/>
      <c r="Q119" s="100"/>
      <c r="R119" s="100"/>
      <c r="S119" s="100"/>
      <c r="T119" s="100"/>
      <c r="U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</row>
    <row r="120" spans="1:34" x14ac:dyDescent="0.2">
      <c r="A120" s="100"/>
      <c r="B120" s="100"/>
      <c r="D120" s="99"/>
      <c r="F120" s="100"/>
      <c r="G120" s="100"/>
      <c r="H120" s="100"/>
      <c r="I120" s="100"/>
      <c r="J120" s="100"/>
      <c r="K120" s="100"/>
      <c r="L120" s="100"/>
      <c r="M120" s="100"/>
      <c r="N120" s="100"/>
      <c r="O120" s="99"/>
      <c r="P120" s="100"/>
      <c r="Q120" s="100"/>
      <c r="R120" s="100"/>
      <c r="S120" s="100"/>
      <c r="T120" s="100"/>
      <c r="U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</row>
    <row r="121" spans="1:34" x14ac:dyDescent="0.2">
      <c r="A121" s="100"/>
      <c r="B121" s="100"/>
      <c r="D121" s="99"/>
      <c r="F121" s="100"/>
      <c r="G121" s="100"/>
      <c r="H121" s="100"/>
      <c r="I121" s="100"/>
      <c r="J121" s="100"/>
      <c r="K121" s="100"/>
      <c r="L121" s="100"/>
      <c r="M121" s="100"/>
      <c r="N121" s="100"/>
      <c r="O121" s="99"/>
      <c r="P121" s="100"/>
      <c r="Q121" s="100"/>
      <c r="R121" s="100"/>
      <c r="S121" s="100"/>
      <c r="T121" s="100"/>
      <c r="U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</row>
    <row r="122" spans="1:34" x14ac:dyDescent="0.2">
      <c r="A122" s="100"/>
      <c r="B122" s="100"/>
      <c r="D122" s="99"/>
      <c r="F122" s="100"/>
      <c r="G122" s="100"/>
      <c r="H122" s="100"/>
      <c r="I122" s="100"/>
      <c r="J122" s="100"/>
      <c r="K122" s="100"/>
      <c r="L122" s="100"/>
      <c r="M122" s="100"/>
      <c r="N122" s="100"/>
      <c r="O122" s="99"/>
      <c r="P122" s="100"/>
      <c r="Q122" s="100"/>
      <c r="R122" s="100"/>
      <c r="S122" s="100"/>
      <c r="T122" s="100"/>
      <c r="U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</row>
    <row r="123" spans="1:34" x14ac:dyDescent="0.2">
      <c r="A123" s="100"/>
      <c r="B123" s="100"/>
      <c r="D123" s="99"/>
      <c r="F123" s="100"/>
      <c r="G123" s="100"/>
      <c r="H123" s="100"/>
      <c r="I123" s="100"/>
      <c r="J123" s="100"/>
      <c r="K123" s="100"/>
      <c r="L123" s="100"/>
      <c r="M123" s="100"/>
      <c r="N123" s="100"/>
      <c r="O123" s="99"/>
      <c r="P123" s="100"/>
      <c r="Q123" s="100"/>
      <c r="R123" s="100"/>
      <c r="S123" s="100"/>
      <c r="T123" s="100"/>
      <c r="U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</row>
    <row r="124" spans="1:34" x14ac:dyDescent="0.2">
      <c r="A124" s="100"/>
      <c r="B124" s="100"/>
      <c r="D124" s="99"/>
      <c r="F124" s="100"/>
      <c r="G124" s="100"/>
      <c r="H124" s="100"/>
      <c r="I124" s="100"/>
      <c r="J124" s="100"/>
      <c r="K124" s="100"/>
      <c r="L124" s="100"/>
      <c r="M124" s="100"/>
      <c r="N124" s="100"/>
      <c r="O124" s="99"/>
      <c r="P124" s="100"/>
      <c r="Q124" s="100"/>
      <c r="R124" s="100"/>
      <c r="S124" s="100"/>
      <c r="T124" s="100"/>
      <c r="U124" s="100"/>
      <c r="W124" s="100"/>
      <c r="X124" s="100"/>
      <c r="Y124" s="100"/>
      <c r="Z124" s="100"/>
      <c r="AA124" s="100"/>
      <c r="AB124" s="100"/>
    </row>
    <row r="125" spans="1:34" x14ac:dyDescent="0.2">
      <c r="A125" s="100"/>
      <c r="B125" s="100"/>
      <c r="D125" s="99"/>
      <c r="F125" s="100"/>
      <c r="G125" s="100"/>
      <c r="H125" s="100"/>
      <c r="I125" s="100"/>
      <c r="J125" s="100"/>
      <c r="K125" s="100"/>
      <c r="L125" s="100"/>
      <c r="M125" s="100"/>
      <c r="N125" s="100"/>
      <c r="O125" s="99"/>
      <c r="P125" s="100"/>
      <c r="Q125" s="100"/>
      <c r="R125" s="100"/>
      <c r="S125" s="100"/>
      <c r="T125" s="100"/>
      <c r="U125" s="100"/>
      <c r="W125" s="100"/>
      <c r="X125" s="100"/>
      <c r="Y125" s="100"/>
      <c r="Z125" s="100"/>
      <c r="AA125" s="100"/>
      <c r="AB125" s="100"/>
    </row>
    <row r="126" spans="1:34" x14ac:dyDescent="0.2">
      <c r="A126" s="100"/>
      <c r="B126" s="100"/>
      <c r="D126" s="99"/>
      <c r="F126" s="100"/>
      <c r="G126" s="100"/>
      <c r="H126" s="100"/>
      <c r="I126" s="100"/>
      <c r="J126" s="100"/>
      <c r="K126" s="100"/>
      <c r="L126" s="100"/>
      <c r="M126" s="100"/>
      <c r="N126" s="100"/>
      <c r="O126" s="99"/>
      <c r="P126" s="100"/>
      <c r="Q126" s="100"/>
      <c r="R126" s="100"/>
      <c r="S126" s="100"/>
      <c r="T126" s="100"/>
      <c r="U126" s="100"/>
      <c r="W126" s="100"/>
      <c r="X126" s="100"/>
      <c r="Y126" s="100"/>
      <c r="Z126" s="100"/>
      <c r="AA126" s="100"/>
      <c r="AB126" s="100"/>
    </row>
    <row r="127" spans="1:34" x14ac:dyDescent="0.2">
      <c r="A127" s="100"/>
      <c r="B127" s="100"/>
      <c r="D127" s="99"/>
      <c r="F127" s="100"/>
      <c r="G127" s="100"/>
      <c r="H127" s="100"/>
      <c r="I127" s="100"/>
      <c r="J127" s="100"/>
      <c r="K127" s="100"/>
      <c r="L127" s="100"/>
      <c r="M127" s="100"/>
      <c r="N127" s="100"/>
      <c r="O127" s="99"/>
      <c r="P127" s="100"/>
      <c r="Q127" s="100"/>
      <c r="R127" s="100"/>
      <c r="S127" s="100"/>
      <c r="T127" s="100"/>
      <c r="U127" s="100"/>
      <c r="W127" s="100"/>
      <c r="X127" s="100"/>
      <c r="Y127" s="100"/>
      <c r="Z127" s="100"/>
      <c r="AA127" s="100"/>
      <c r="AB127" s="100"/>
    </row>
    <row r="128" spans="1:34" x14ac:dyDescent="0.2">
      <c r="A128" s="100"/>
      <c r="B128" s="100"/>
      <c r="D128" s="99"/>
      <c r="F128" s="100"/>
      <c r="G128" s="100"/>
      <c r="H128" s="100"/>
      <c r="I128" s="100"/>
      <c r="J128" s="100"/>
      <c r="K128" s="100"/>
      <c r="L128" s="100"/>
      <c r="M128" s="100"/>
      <c r="N128" s="100"/>
      <c r="O128" s="99"/>
      <c r="P128" s="100"/>
      <c r="Q128" s="100"/>
      <c r="R128" s="100"/>
      <c r="S128" s="100"/>
      <c r="T128" s="100"/>
      <c r="U128" s="100"/>
      <c r="W128" s="100"/>
      <c r="X128" s="100"/>
      <c r="Y128" s="100"/>
      <c r="Z128" s="100"/>
      <c r="AA128" s="100"/>
      <c r="AB128" s="100"/>
    </row>
    <row r="129" spans="1:28" x14ac:dyDescent="0.2">
      <c r="A129" s="100"/>
      <c r="B129" s="100"/>
      <c r="D129" s="99"/>
      <c r="F129" s="100"/>
      <c r="G129" s="100"/>
      <c r="H129" s="100"/>
      <c r="I129" s="100"/>
      <c r="J129" s="100"/>
      <c r="K129" s="100"/>
      <c r="L129" s="100"/>
      <c r="M129" s="100"/>
      <c r="N129" s="100"/>
      <c r="O129" s="99"/>
      <c r="P129" s="100"/>
      <c r="Q129" s="100"/>
      <c r="R129" s="100"/>
      <c r="S129" s="100"/>
      <c r="T129" s="100"/>
      <c r="U129" s="100"/>
      <c r="W129" s="100"/>
      <c r="X129" s="100"/>
      <c r="Y129" s="100"/>
      <c r="Z129" s="100"/>
      <c r="AA129" s="100"/>
      <c r="AB129" s="100"/>
    </row>
    <row r="130" spans="1:28" x14ac:dyDescent="0.2">
      <c r="A130" s="100"/>
      <c r="B130" s="100"/>
      <c r="D130" s="99"/>
      <c r="F130" s="100"/>
      <c r="G130" s="100"/>
      <c r="H130" s="100"/>
      <c r="I130" s="100"/>
      <c r="J130" s="100"/>
      <c r="K130" s="100"/>
      <c r="L130" s="100"/>
      <c r="M130" s="100"/>
      <c r="N130" s="100"/>
      <c r="O130" s="99"/>
      <c r="P130" s="100"/>
      <c r="Q130" s="100"/>
      <c r="R130" s="100"/>
      <c r="S130" s="100"/>
      <c r="T130" s="100"/>
      <c r="U130" s="100"/>
      <c r="W130" s="100"/>
      <c r="X130" s="100"/>
      <c r="Y130" s="100"/>
      <c r="Z130" s="100"/>
      <c r="AA130" s="100"/>
      <c r="AB130" s="100"/>
    </row>
    <row r="131" spans="1:28" x14ac:dyDescent="0.2">
      <c r="A131" s="100"/>
      <c r="B131" s="100"/>
      <c r="D131" s="99"/>
      <c r="F131" s="100"/>
      <c r="G131" s="100"/>
      <c r="H131" s="100"/>
      <c r="I131" s="100"/>
      <c r="J131" s="100"/>
      <c r="K131" s="100"/>
      <c r="L131" s="100"/>
      <c r="M131" s="100"/>
      <c r="N131" s="100"/>
      <c r="O131" s="99"/>
      <c r="P131" s="100"/>
      <c r="Q131" s="100"/>
      <c r="R131" s="100"/>
      <c r="S131" s="100"/>
      <c r="T131" s="100"/>
      <c r="U131" s="100"/>
      <c r="W131" s="100"/>
      <c r="X131" s="100"/>
      <c r="Y131" s="100"/>
      <c r="Z131" s="100"/>
      <c r="AA131" s="100"/>
      <c r="AB131" s="100"/>
    </row>
    <row r="132" spans="1:28" x14ac:dyDescent="0.2">
      <c r="A132" s="100"/>
      <c r="B132" s="100"/>
      <c r="D132" s="99"/>
      <c r="F132" s="100"/>
      <c r="G132" s="100"/>
      <c r="H132" s="100"/>
      <c r="I132" s="100"/>
      <c r="J132" s="100"/>
      <c r="K132" s="100"/>
      <c r="L132" s="100"/>
      <c r="M132" s="100"/>
      <c r="N132" s="100"/>
      <c r="O132" s="99"/>
      <c r="P132" s="100"/>
      <c r="Q132" s="100"/>
      <c r="R132" s="100"/>
      <c r="S132" s="100"/>
      <c r="T132" s="100"/>
      <c r="U132" s="100"/>
      <c r="W132" s="100"/>
      <c r="X132" s="100"/>
      <c r="Y132" s="100"/>
      <c r="Z132" s="100"/>
      <c r="AA132" s="100"/>
      <c r="AB132" s="100"/>
    </row>
    <row r="133" spans="1:28" x14ac:dyDescent="0.2">
      <c r="A133" s="100"/>
      <c r="B133" s="100"/>
      <c r="D133" s="99"/>
      <c r="F133" s="100"/>
      <c r="G133" s="100"/>
      <c r="H133" s="100"/>
      <c r="I133" s="100"/>
      <c r="J133" s="100"/>
      <c r="K133" s="100"/>
      <c r="L133" s="100"/>
      <c r="M133" s="100"/>
      <c r="N133" s="100"/>
      <c r="O133" s="99"/>
      <c r="P133" s="100"/>
      <c r="Q133" s="100"/>
      <c r="R133" s="100"/>
      <c r="S133" s="100"/>
      <c r="T133" s="100"/>
      <c r="U133" s="100"/>
      <c r="W133" s="100"/>
      <c r="X133" s="100"/>
      <c r="Y133" s="100"/>
      <c r="Z133" s="100"/>
      <c r="AA133" s="100"/>
      <c r="AB133" s="100"/>
    </row>
    <row r="134" spans="1:28" x14ac:dyDescent="0.2">
      <c r="A134" s="100"/>
      <c r="B134" s="100"/>
      <c r="D134" s="99"/>
      <c r="F134" s="100"/>
      <c r="G134" s="100"/>
      <c r="M134" s="100"/>
      <c r="N134" s="100"/>
      <c r="O134" s="99"/>
      <c r="P134" s="100"/>
      <c r="Q134" s="100"/>
      <c r="R134" s="100"/>
      <c r="S134" s="100"/>
      <c r="T134" s="100"/>
      <c r="U134" s="100"/>
      <c r="W134" s="100"/>
      <c r="X134" s="100"/>
      <c r="Y134" s="100"/>
      <c r="Z134" s="100"/>
      <c r="AA134" s="100"/>
      <c r="AB134" s="100"/>
    </row>
    <row r="135" spans="1:28" x14ac:dyDescent="0.2">
      <c r="A135" s="100"/>
    </row>
    <row r="136" spans="1:28" x14ac:dyDescent="0.2">
      <c r="A136" s="100"/>
    </row>
  </sheetData>
  <sheetProtection selectLockedCells="1"/>
  <mergeCells count="75">
    <mergeCell ref="B68:N68"/>
    <mergeCell ref="S68:W68"/>
    <mergeCell ref="S69:W69"/>
    <mergeCell ref="Q19:AB19"/>
    <mergeCell ref="A13:D13"/>
    <mergeCell ref="O13:S13"/>
    <mergeCell ref="B63:Q63"/>
    <mergeCell ref="S63:X63"/>
    <mergeCell ref="Q33:AB33"/>
    <mergeCell ref="A61:AB61"/>
    <mergeCell ref="Q35:AB35"/>
    <mergeCell ref="Q36:AB36"/>
    <mergeCell ref="Q37:AB37"/>
    <mergeCell ref="Q38:AB38"/>
    <mergeCell ref="Q40:AB40"/>
    <mergeCell ref="Q41:AB41"/>
    <mergeCell ref="A1:AB2"/>
    <mergeCell ref="A3:AB3"/>
    <mergeCell ref="A4:AB4"/>
    <mergeCell ref="A5:B5"/>
    <mergeCell ref="N5:Q5"/>
    <mergeCell ref="R5:T5"/>
    <mergeCell ref="U5:W5"/>
    <mergeCell ref="A7:F7"/>
    <mergeCell ref="O7:AB7"/>
    <mergeCell ref="Q20:AB20"/>
    <mergeCell ref="A8:D9"/>
    <mergeCell ref="F8:F9"/>
    <mergeCell ref="O8:S8"/>
    <mergeCell ref="O9:S10"/>
    <mergeCell ref="A10:D11"/>
    <mergeCell ref="F10:F11"/>
    <mergeCell ref="O11:S11"/>
    <mergeCell ref="A16:AB16"/>
    <mergeCell ref="A18:B18"/>
    <mergeCell ref="D18:F18"/>
    <mergeCell ref="O18:AB18"/>
    <mergeCell ref="W8:AB10"/>
    <mergeCell ref="A12:D12"/>
    <mergeCell ref="Q43:AB43"/>
    <mergeCell ref="Q44:AB44"/>
    <mergeCell ref="Q45:AB45"/>
    <mergeCell ref="Q54:X59"/>
    <mergeCell ref="Q50:AB50"/>
    <mergeCell ref="Q51:AB51"/>
    <mergeCell ref="Q52:AB52"/>
    <mergeCell ref="Q49:AB49"/>
    <mergeCell ref="B66:N66"/>
    <mergeCell ref="O66:Q66"/>
    <mergeCell ref="S66:W66"/>
    <mergeCell ref="B67:N67"/>
    <mergeCell ref="O67:Q67"/>
    <mergeCell ref="S67:W67"/>
    <mergeCell ref="B64:N64"/>
    <mergeCell ref="O64:Q64"/>
    <mergeCell ref="S64:W64"/>
    <mergeCell ref="B65:N65"/>
    <mergeCell ref="O65:Q65"/>
    <mergeCell ref="S65:W65"/>
    <mergeCell ref="AD3:AH5"/>
    <mergeCell ref="O12:S12"/>
    <mergeCell ref="Q47:AB47"/>
    <mergeCell ref="Q48:AB48"/>
    <mergeCell ref="Q34:AB34"/>
    <mergeCell ref="Q21:AB21"/>
    <mergeCell ref="Q22:AB22"/>
    <mergeCell ref="Q23:AB23"/>
    <mergeCell ref="Q24:AB24"/>
    <mergeCell ref="Q26:AB26"/>
    <mergeCell ref="Q27:AB27"/>
    <mergeCell ref="Q28:AB28"/>
    <mergeCell ref="Q29:AB29"/>
    <mergeCell ref="Q30:AB30"/>
    <mergeCell ref="Q31:AB31"/>
    <mergeCell ref="Q42:AB42"/>
  </mergeCells>
  <conditionalFormatting sqref="N5:Q5">
    <cfRule type="expression" dxfId="6" priority="11" stopIfTrue="1">
      <formula>AND($F$5="jusqu'au :")</formula>
    </cfRule>
  </conditionalFormatting>
  <conditionalFormatting sqref="F41:F45 D41:D45 F35:F38 D35:D38 F27:F31 D27:D31 F48:F52 D48:D52">
    <cfRule type="cellIs" dxfId="5" priority="3" operator="notEqual">
      <formula>0.5</formula>
    </cfRule>
  </conditionalFormatting>
  <conditionalFormatting sqref="X69">
    <cfRule type="expression" dxfId="4" priority="2" stopIfTrue="1">
      <formula>AND($S$69="Heures IRP de délégation")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4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'EVP SOURCE'!$J$9:$J$10</xm:f>
          </x14:formula1>
          <xm:sqref>Y5 AA5</xm:sqref>
        </x14:dataValidation>
        <x14:dataValidation type="list" allowBlank="1" showInputMessage="1" showErrorMessage="1">
          <x14:formula1>
            <xm:f>'EVP SOURCE'!$J$6:$J$7</xm:f>
          </x14:formula1>
          <xm:sqref>U5:W5</xm:sqref>
        </x14:dataValidation>
        <x14:dataValidation type="list" allowBlank="1" showInputMessage="1" showErrorMessage="1">
          <x14:formula1>
            <xm:f>'EVP SOURCE'!$J$3:$J$4</xm:f>
          </x14:formula1>
          <xm:sqref>D5</xm:sqref>
        </x14:dataValidation>
        <x14:dataValidation type="list" showInputMessage="1" showErrorMessage="1">
          <x14:formula1>
            <xm:f>'EVP SOURCE'!$B$15:$B$18</xm:f>
          </x14:formula1>
          <xm:sqref>F23:F24 D48:D52 D27:D31 F27:F31 D34:D38 F34:F38 D41:D45 F41:F45 D23:D24 F48:F52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142"/>
  <sheetViews>
    <sheetView zoomScale="90" zoomScaleNormal="90" workbookViewId="0">
      <selection sqref="A1:XFD1048576"/>
    </sheetView>
  </sheetViews>
  <sheetFormatPr baseColWidth="10" defaultColWidth="11.42578125" defaultRowHeight="14.25" x14ac:dyDescent="0.2"/>
  <cols>
    <col min="1" max="1" width="16.140625" style="139" bestFit="1" customWidth="1"/>
    <col min="2" max="2" width="10.85546875" style="139" customWidth="1"/>
    <col min="3" max="3" width="1.42578125" style="100" customWidth="1"/>
    <col min="4" max="4" width="11.7109375" style="184" customWidth="1"/>
    <col min="5" max="5" width="1.140625" style="168" customWidth="1"/>
    <col min="6" max="6" width="12.42578125" style="139" customWidth="1"/>
    <col min="7" max="7" width="1.140625" style="139" hidden="1" customWidth="1"/>
    <col min="8" max="13" width="5.7109375" style="139" hidden="1" customWidth="1"/>
    <col min="14" max="14" width="1.140625" style="139" hidden="1" customWidth="1"/>
    <col min="15" max="15" width="11" style="184" customWidth="1"/>
    <col min="16" max="16" width="1.140625" style="139" customWidth="1"/>
    <col min="17" max="18" width="5.7109375" style="139" customWidth="1"/>
    <col min="19" max="19" width="9.7109375" style="139" customWidth="1"/>
    <col min="20" max="20" width="11.85546875" style="139" customWidth="1"/>
    <col min="21" max="21" width="11.5703125" style="139" customWidth="1"/>
    <col min="22" max="22" width="1.42578125" style="100" customWidth="1"/>
    <col min="23" max="23" width="9" style="139" bestFit="1" customWidth="1"/>
    <col min="24" max="27" width="10.7109375" style="139" customWidth="1"/>
    <col min="28" max="28" width="1.42578125" style="139" customWidth="1"/>
    <col min="29" max="29" width="1.140625" style="139" customWidth="1"/>
    <col min="30" max="32" width="11.42578125" style="139"/>
    <col min="33" max="33" width="13.5703125" style="139" customWidth="1"/>
    <col min="34" max="16384" width="11.42578125" style="139"/>
  </cols>
  <sheetData>
    <row r="1" spans="1:39" ht="15" customHeight="1" x14ac:dyDescent="0.2">
      <c r="A1" s="354" t="s">
        <v>31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</row>
    <row r="2" spans="1:39" ht="15" customHeight="1" thickBo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 ht="21.75" customHeight="1" x14ac:dyDescent="0.2">
      <c r="A3" s="355" t="str">
        <f>+'Période 1 - Paie Janvier'!A3:V3</f>
        <v>NOM + prénom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7"/>
      <c r="AC3" s="100"/>
      <c r="AD3" s="402"/>
      <c r="AE3" s="403"/>
      <c r="AF3" s="403"/>
      <c r="AG3" s="403"/>
      <c r="AH3" s="403"/>
      <c r="AI3" s="100"/>
      <c r="AJ3" s="100"/>
      <c r="AK3" s="100"/>
      <c r="AL3" s="100"/>
      <c r="AM3" s="100"/>
    </row>
    <row r="4" spans="1:39" ht="22.5" customHeight="1" thickBot="1" x14ac:dyDescent="0.25">
      <c r="A4" s="358" t="str">
        <f>+'Période 1 - Paie Janvier'!A4:V4</f>
        <v>STRUCTURE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60"/>
      <c r="AC4" s="100"/>
      <c r="AD4" s="403"/>
      <c r="AE4" s="403"/>
      <c r="AF4" s="403"/>
      <c r="AG4" s="403"/>
      <c r="AH4" s="403"/>
      <c r="AI4" s="100"/>
      <c r="AJ4" s="100"/>
      <c r="AK4" s="100"/>
      <c r="AL4" s="100"/>
      <c r="AM4" s="100"/>
    </row>
    <row r="5" spans="1:39" ht="37.5" customHeight="1" thickBot="1" x14ac:dyDescent="0.25">
      <c r="A5" s="361" t="s">
        <v>21</v>
      </c>
      <c r="B5" s="362"/>
      <c r="C5" s="140"/>
      <c r="D5" s="138" t="str">
        <f>'Période 2 - Paie Février'!D5</f>
        <v>CDI</v>
      </c>
      <c r="E5" s="140"/>
      <c r="F5" s="140" t="str">
        <f>'Période 2 - Paie Février'!F5</f>
        <v xml:space="preserve"> </v>
      </c>
      <c r="G5" s="140"/>
      <c r="H5" s="140"/>
      <c r="I5" s="140"/>
      <c r="J5" s="140"/>
      <c r="K5" s="140"/>
      <c r="L5" s="140"/>
      <c r="M5" s="140"/>
      <c r="N5" s="363"/>
      <c r="O5" s="363"/>
      <c r="P5" s="363"/>
      <c r="Q5" s="363"/>
      <c r="R5" s="362" t="s">
        <v>26</v>
      </c>
      <c r="S5" s="362"/>
      <c r="T5" s="362"/>
      <c r="U5" s="364" t="str">
        <f>'Période 2 - Paie Février'!U5:W5</f>
        <v>Temps_plein</v>
      </c>
      <c r="V5" s="364"/>
      <c r="W5" s="364"/>
      <c r="X5" s="141" t="s">
        <v>24</v>
      </c>
      <c r="Y5" s="138" t="str">
        <f>'Période 2 - Paie Février'!Y5</f>
        <v>Non</v>
      </c>
      <c r="Z5" s="141" t="s">
        <v>25</v>
      </c>
      <c r="AA5" s="101" t="str">
        <f>'Période 2 - Paie Février'!AA5</f>
        <v>Non</v>
      </c>
      <c r="AB5" s="142"/>
      <c r="AC5" s="100"/>
      <c r="AD5" s="403"/>
      <c r="AE5" s="403"/>
      <c r="AF5" s="403"/>
      <c r="AG5" s="403"/>
      <c r="AH5" s="403"/>
      <c r="AI5" s="100"/>
      <c r="AJ5" s="100"/>
      <c r="AK5" s="100"/>
      <c r="AL5" s="100"/>
      <c r="AM5" s="100"/>
    </row>
    <row r="6" spans="1:39" s="100" customFormat="1" ht="8.25" customHeight="1" thickBot="1" x14ac:dyDescent="0.25">
      <c r="A6" s="143"/>
      <c r="B6" s="143"/>
      <c r="C6" s="143"/>
      <c r="D6" s="144"/>
      <c r="E6" s="145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D6" s="185"/>
      <c r="AE6" s="185"/>
      <c r="AF6" s="185"/>
      <c r="AG6" s="185"/>
    </row>
    <row r="7" spans="1:39" ht="15" thickBot="1" x14ac:dyDescent="0.25">
      <c r="A7" s="349" t="s">
        <v>12</v>
      </c>
      <c r="B7" s="350"/>
      <c r="C7" s="350"/>
      <c r="D7" s="350"/>
      <c r="E7" s="351"/>
      <c r="F7" s="352"/>
      <c r="G7" s="147"/>
      <c r="H7" s="147"/>
      <c r="I7" s="147"/>
      <c r="J7" s="147"/>
      <c r="K7" s="147"/>
      <c r="L7" s="147"/>
      <c r="M7" s="147"/>
      <c r="N7" s="147"/>
      <c r="O7" s="349" t="s">
        <v>13</v>
      </c>
      <c r="P7" s="350"/>
      <c r="Q7" s="350"/>
      <c r="R7" s="350"/>
      <c r="S7" s="350"/>
      <c r="T7" s="350"/>
      <c r="U7" s="350"/>
      <c r="V7" s="350"/>
      <c r="W7" s="351"/>
      <c r="X7" s="351"/>
      <c r="Y7" s="351"/>
      <c r="Z7" s="351"/>
      <c r="AA7" s="351"/>
      <c r="AB7" s="353"/>
      <c r="AC7" s="100"/>
      <c r="AD7" s="185"/>
      <c r="AE7" s="185"/>
      <c r="AF7" s="185"/>
      <c r="AG7" s="185"/>
      <c r="AH7" s="100"/>
      <c r="AI7" s="100"/>
      <c r="AJ7" s="100"/>
      <c r="AK7" s="100"/>
      <c r="AL7" s="100"/>
      <c r="AM7" s="100"/>
    </row>
    <row r="8" spans="1:39" ht="28.5" customHeight="1" thickBot="1" x14ac:dyDescent="0.25">
      <c r="A8" s="377" t="s">
        <v>17</v>
      </c>
      <c r="B8" s="307"/>
      <c r="C8" s="307"/>
      <c r="D8" s="308"/>
      <c r="E8" s="148"/>
      <c r="F8" s="312">
        <v>218</v>
      </c>
      <c r="G8" s="149"/>
      <c r="H8" s="149"/>
      <c r="I8" s="149"/>
      <c r="J8" s="149"/>
      <c r="K8" s="149"/>
      <c r="L8" s="149"/>
      <c r="M8" s="149"/>
      <c r="N8" s="149"/>
      <c r="O8" s="323" t="str">
        <f>+'Période 2 - Paie Février'!O8:S8</f>
        <v>Nb jours repos FAJ pris
depuis 01.01.2024</v>
      </c>
      <c r="P8" s="324"/>
      <c r="Q8" s="324"/>
      <c r="R8" s="324"/>
      <c r="S8" s="325"/>
      <c r="T8" s="186">
        <f>SUM(K20:L49)+'Période 12 - Paie Décembre'!T8</f>
        <v>0</v>
      </c>
      <c r="W8" s="326" t="s">
        <v>14</v>
      </c>
      <c r="X8" s="327"/>
      <c r="Y8" s="327"/>
      <c r="Z8" s="327"/>
      <c r="AA8" s="327"/>
      <c r="AB8" s="328"/>
      <c r="AC8" s="100"/>
      <c r="AD8" s="185"/>
      <c r="AE8" s="185"/>
      <c r="AF8" s="185"/>
      <c r="AG8" s="185"/>
      <c r="AH8" s="100"/>
      <c r="AI8" s="100"/>
      <c r="AJ8" s="100"/>
      <c r="AK8" s="100"/>
      <c r="AL8" s="100"/>
      <c r="AM8" s="100"/>
    </row>
    <row r="9" spans="1:39" ht="20.100000000000001" customHeight="1" thickBot="1" x14ac:dyDescent="0.25">
      <c r="A9" s="309"/>
      <c r="B9" s="310"/>
      <c r="C9" s="310"/>
      <c r="D9" s="311"/>
      <c r="E9" s="139"/>
      <c r="F9" s="313"/>
      <c r="G9" s="149"/>
      <c r="H9" s="149"/>
      <c r="I9" s="149"/>
      <c r="J9" s="149"/>
      <c r="K9" s="149"/>
      <c r="L9" s="149"/>
      <c r="M9" s="149"/>
      <c r="N9" s="149"/>
      <c r="O9" s="335" t="s">
        <v>18</v>
      </c>
      <c r="P9" s="336"/>
      <c r="Q9" s="336"/>
      <c r="R9" s="336"/>
      <c r="S9" s="336"/>
      <c r="T9" s="151" t="s">
        <v>19</v>
      </c>
      <c r="U9" s="102">
        <v>0</v>
      </c>
      <c r="W9" s="329"/>
      <c r="X9" s="330"/>
      <c r="Y9" s="330"/>
      <c r="Z9" s="330"/>
      <c r="AA9" s="330"/>
      <c r="AB9" s="331"/>
      <c r="AC9" s="100"/>
      <c r="AD9" s="185"/>
      <c r="AE9" s="185"/>
      <c r="AF9" s="185"/>
      <c r="AG9" s="185"/>
      <c r="AH9" s="100"/>
      <c r="AI9" s="100"/>
      <c r="AJ9" s="100"/>
      <c r="AK9" s="100"/>
      <c r="AL9" s="100"/>
      <c r="AM9" s="100"/>
    </row>
    <row r="10" spans="1:39" ht="20.100000000000001" customHeight="1" thickBot="1" x14ac:dyDescent="0.25">
      <c r="A10" s="306" t="str">
        <f>+'Période 12 - Paie Décembre'!A10:D11</f>
        <v>Nb de jours ouvrés de repos FAJ
à prendre en 2024</v>
      </c>
      <c r="B10" s="307"/>
      <c r="C10" s="307"/>
      <c r="D10" s="308"/>
      <c r="E10" s="152"/>
      <c r="F10" s="312">
        <f>'Période 2 - Paie Février'!F10:F11</f>
        <v>9</v>
      </c>
      <c r="G10" s="149"/>
      <c r="H10" s="149"/>
      <c r="I10" s="149"/>
      <c r="J10" s="149"/>
      <c r="K10" s="149"/>
      <c r="L10" s="149"/>
      <c r="M10" s="149"/>
      <c r="N10" s="149"/>
      <c r="O10" s="337"/>
      <c r="P10" s="338"/>
      <c r="Q10" s="338"/>
      <c r="R10" s="338"/>
      <c r="S10" s="338"/>
      <c r="T10" s="151" t="s">
        <v>20</v>
      </c>
      <c r="U10" s="103">
        <f>'Période 11 - Paie Novembre'!U9:U10+U9</f>
        <v>0</v>
      </c>
      <c r="W10" s="332"/>
      <c r="X10" s="333"/>
      <c r="Y10" s="333"/>
      <c r="Z10" s="333"/>
      <c r="AA10" s="333"/>
      <c r="AB10" s="334"/>
      <c r="AC10" s="100"/>
      <c r="AD10" s="185"/>
      <c r="AE10" s="185"/>
      <c r="AF10" s="185"/>
      <c r="AG10" s="185"/>
      <c r="AH10" s="100"/>
      <c r="AI10" s="100"/>
      <c r="AJ10" s="100"/>
      <c r="AK10" s="100"/>
      <c r="AL10" s="100"/>
      <c r="AM10" s="100"/>
    </row>
    <row r="11" spans="1:39" ht="30.75" customHeight="1" thickBot="1" x14ac:dyDescent="0.25">
      <c r="A11" s="309"/>
      <c r="B11" s="310"/>
      <c r="C11" s="310"/>
      <c r="D11" s="311"/>
      <c r="E11" s="152"/>
      <c r="F11" s="313"/>
      <c r="G11" s="149"/>
      <c r="H11" s="149"/>
      <c r="I11" s="149"/>
      <c r="J11" s="149"/>
      <c r="K11" s="149"/>
      <c r="L11" s="149"/>
      <c r="M11" s="149"/>
      <c r="N11" s="149"/>
      <c r="O11" s="368" t="str">
        <f>+'Période 12 - Paie Décembre'!O11:S11</f>
        <v>Nb jours repos restant à prendre
avant le 31.12.2024</v>
      </c>
      <c r="P11" s="369"/>
      <c r="Q11" s="369"/>
      <c r="R11" s="369"/>
      <c r="S11" s="370"/>
      <c r="T11" s="187">
        <f>F10-T8-U9</f>
        <v>9</v>
      </c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00"/>
      <c r="AI11" s="100"/>
      <c r="AJ11" s="100"/>
      <c r="AK11" s="100"/>
      <c r="AL11" s="100"/>
      <c r="AM11" s="100"/>
    </row>
    <row r="12" spans="1:39" ht="21.75" customHeight="1" thickBot="1" x14ac:dyDescent="0.25">
      <c r="A12" s="365" t="s">
        <v>156</v>
      </c>
      <c r="B12" s="366"/>
      <c r="C12" s="366"/>
      <c r="D12" s="367"/>
      <c r="E12" s="152"/>
      <c r="F12" s="188">
        <f>+D50+F50</f>
        <v>21</v>
      </c>
      <c r="G12" s="154"/>
      <c r="H12" s="154"/>
      <c r="I12" s="154"/>
      <c r="J12" s="154"/>
      <c r="K12" s="154"/>
      <c r="L12" s="154"/>
      <c r="M12" s="154"/>
      <c r="N12" s="154"/>
      <c r="O12" s="368" t="str">
        <f>+'Période 12 - Paie Décembre'!O12:S12</f>
        <v>JOURS TRAVAILLES 2024</v>
      </c>
      <c r="P12" s="369"/>
      <c r="Q12" s="369"/>
      <c r="R12" s="369"/>
      <c r="S12" s="370"/>
      <c r="T12" s="188">
        <f>+F12+'Période 12 - Paie Décembre'!T12</f>
        <v>252</v>
      </c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00"/>
      <c r="AI12" s="100"/>
      <c r="AJ12" s="100"/>
      <c r="AK12" s="100"/>
      <c r="AL12" s="100"/>
      <c r="AM12" s="100"/>
    </row>
    <row r="13" spans="1:39" ht="23.25" customHeight="1" thickBot="1" x14ac:dyDescent="0.25">
      <c r="A13" s="365" t="s">
        <v>159</v>
      </c>
      <c r="B13" s="366"/>
      <c r="C13" s="366"/>
      <c r="D13" s="367"/>
      <c r="E13" s="152"/>
      <c r="F13" s="189">
        <f>+J50</f>
        <v>21</v>
      </c>
      <c r="G13" s="154"/>
      <c r="H13" s="154"/>
      <c r="I13" s="154"/>
      <c r="J13" s="154"/>
      <c r="K13" s="154"/>
      <c r="L13" s="154"/>
      <c r="M13" s="154"/>
      <c r="N13" s="154"/>
      <c r="O13" s="368" t="str">
        <f>+'Période 12 - Paie Décembre'!O13:S13</f>
        <v>Cumul transport 2024</v>
      </c>
      <c r="P13" s="369"/>
      <c r="Q13" s="369"/>
      <c r="R13" s="369"/>
      <c r="S13" s="370"/>
      <c r="T13" s="189">
        <f>+F13+'Période 12 - Paie Décembre'!T13</f>
        <v>252</v>
      </c>
      <c r="U13" s="190" t="str">
        <f>IF(T13&gt;F8,"dépassement","")</f>
        <v>dépassement</v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00"/>
      <c r="AI13" s="100"/>
      <c r="AJ13" s="100"/>
      <c r="AK13" s="100"/>
      <c r="AL13" s="100"/>
      <c r="AM13" s="100"/>
    </row>
    <row r="14" spans="1:39" ht="12.75" customHeight="1" x14ac:dyDescent="0.2">
      <c r="A14" s="100"/>
      <c r="B14" s="100"/>
      <c r="D14" s="100"/>
      <c r="E14" s="154"/>
      <c r="F14" s="100"/>
      <c r="G14" s="154"/>
      <c r="H14" s="155"/>
      <c r="I14" s="155"/>
      <c r="J14" s="155"/>
      <c r="K14" s="155"/>
      <c r="L14" s="155"/>
      <c r="M14" s="154"/>
      <c r="N14" s="154"/>
      <c r="O14" s="99"/>
      <c r="P14" s="100"/>
      <c r="Q14" s="100"/>
      <c r="R14" s="100"/>
      <c r="S14" s="100"/>
      <c r="T14" s="100"/>
      <c r="U14" s="100"/>
      <c r="W14" s="100"/>
      <c r="X14" s="100"/>
      <c r="Y14" s="100"/>
      <c r="Z14" s="100"/>
      <c r="AA14" s="100"/>
      <c r="AB14" s="100"/>
      <c r="AC14" s="100"/>
      <c r="AD14" s="185"/>
      <c r="AE14" s="185"/>
      <c r="AF14" s="185"/>
      <c r="AG14" s="185"/>
      <c r="AH14" s="100"/>
      <c r="AI14" s="100"/>
      <c r="AJ14" s="100"/>
      <c r="AK14" s="100"/>
      <c r="AL14" s="100"/>
      <c r="AM14" s="100"/>
    </row>
    <row r="15" spans="1:39" s="100" customFormat="1" ht="6.75" customHeight="1" thickBot="1" x14ac:dyDescent="0.25">
      <c r="A15" s="191"/>
      <c r="B15" s="192"/>
      <c r="C15" s="192"/>
      <c r="D15" s="193"/>
      <c r="E15" s="193"/>
      <c r="F15" s="194"/>
      <c r="G15" s="155"/>
      <c r="H15" s="155"/>
      <c r="I15" s="155"/>
      <c r="J15" s="155"/>
      <c r="K15" s="155"/>
      <c r="L15" s="155"/>
      <c r="M15" s="155"/>
      <c r="N15" s="155"/>
      <c r="O15" s="99"/>
      <c r="AD15" s="185"/>
      <c r="AE15" s="185"/>
      <c r="AF15" s="185"/>
      <c r="AG15" s="185"/>
    </row>
    <row r="16" spans="1:39" ht="46.5" customHeight="1" thickBot="1" x14ac:dyDescent="0.25">
      <c r="A16" s="385" t="s">
        <v>187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/>
      <c r="AC16" s="100"/>
      <c r="AD16" s="185"/>
      <c r="AE16" s="185"/>
      <c r="AF16" s="185"/>
      <c r="AG16" s="185"/>
      <c r="AH16" s="100"/>
      <c r="AI16" s="100"/>
      <c r="AJ16" s="100"/>
      <c r="AK16" s="100"/>
      <c r="AL16" s="100"/>
      <c r="AM16" s="100"/>
    </row>
    <row r="17" spans="1:39" s="100" customFormat="1" ht="7.5" customHeight="1" thickBot="1" x14ac:dyDescent="0.25">
      <c r="C17" s="156"/>
      <c r="D17" s="157"/>
      <c r="E17" s="158"/>
      <c r="F17" s="159"/>
      <c r="G17" s="159"/>
      <c r="H17" s="168" t="s">
        <v>162</v>
      </c>
      <c r="I17" s="168" t="s">
        <v>162</v>
      </c>
      <c r="J17" s="168" t="s">
        <v>163</v>
      </c>
      <c r="K17" s="168" t="s">
        <v>36</v>
      </c>
      <c r="L17" s="168" t="s">
        <v>36</v>
      </c>
      <c r="M17" s="159"/>
      <c r="N17" s="159"/>
      <c r="O17" s="99"/>
      <c r="AD17" s="185"/>
      <c r="AE17" s="185"/>
      <c r="AF17" s="185"/>
      <c r="AG17" s="185"/>
    </row>
    <row r="18" spans="1:39" ht="26.25" customHeight="1" thickBot="1" x14ac:dyDescent="0.25">
      <c r="A18" s="343" t="s">
        <v>6</v>
      </c>
      <c r="B18" s="344"/>
      <c r="D18" s="343" t="s">
        <v>11</v>
      </c>
      <c r="E18" s="345"/>
      <c r="F18" s="344"/>
      <c r="G18" s="154"/>
      <c r="H18" s="154"/>
      <c r="I18" s="154"/>
      <c r="J18" s="154"/>
      <c r="K18" s="154"/>
      <c r="L18" s="154"/>
      <c r="M18" s="154"/>
      <c r="N18" s="154"/>
      <c r="O18" s="346" t="s">
        <v>8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8"/>
      <c r="AC18" s="100"/>
      <c r="AD18" s="185"/>
      <c r="AE18" s="185"/>
      <c r="AF18" s="185"/>
      <c r="AG18" s="185"/>
      <c r="AH18" s="100"/>
      <c r="AI18" s="100"/>
      <c r="AJ18" s="100"/>
      <c r="AK18" s="100"/>
      <c r="AL18" s="100"/>
      <c r="AM18" s="100"/>
    </row>
    <row r="19" spans="1:39" s="154" customFormat="1" ht="26.25" customHeight="1" thickBot="1" x14ac:dyDescent="0.25">
      <c r="A19" s="160"/>
      <c r="B19" s="160"/>
      <c r="D19" s="96" t="s">
        <v>7</v>
      </c>
      <c r="E19" s="98"/>
      <c r="F19" s="96" t="s">
        <v>5</v>
      </c>
      <c r="O19" s="97" t="s">
        <v>15</v>
      </c>
      <c r="P19" s="98"/>
      <c r="Q19" s="300" t="s">
        <v>16</v>
      </c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2"/>
      <c r="AD19" s="185"/>
      <c r="AE19" s="185"/>
      <c r="AF19" s="185"/>
      <c r="AG19" s="185"/>
    </row>
    <row r="20" spans="1:39" ht="15" customHeight="1" x14ac:dyDescent="0.2">
      <c r="A20" s="161" t="s">
        <v>0</v>
      </c>
      <c r="B20" s="162">
        <v>45262</v>
      </c>
      <c r="C20" s="195"/>
      <c r="D20" s="86">
        <v>0.5</v>
      </c>
      <c r="E20" s="6"/>
      <c r="F20" s="86">
        <v>0.5</v>
      </c>
      <c r="G20" s="196"/>
      <c r="H20" s="154">
        <f t="shared" ref="H20:H49" si="0">IF(D20=0.5,0.5,0)</f>
        <v>0.5</v>
      </c>
      <c r="I20" s="154">
        <f t="shared" ref="I20:I49" si="1">IF(F20=0.5,0.5,0)</f>
        <v>0.5</v>
      </c>
      <c r="J20" s="154">
        <f t="shared" ref="J20:J49" si="2">IF(I20+H20&gt;0,1,0)</f>
        <v>1</v>
      </c>
      <c r="K20" s="154">
        <f t="shared" ref="K20:K49" si="3">IF(D20="FAJ",0.5,0)</f>
        <v>0</v>
      </c>
      <c r="L20" s="154">
        <f t="shared" ref="L20:L49" si="4">IF(F20="FAJ",0.5,0)</f>
        <v>0</v>
      </c>
      <c r="M20" s="154"/>
      <c r="N20" s="195"/>
      <c r="O20" s="121"/>
      <c r="P20" s="118"/>
      <c r="Q20" s="421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3"/>
      <c r="AC20" s="100"/>
      <c r="AD20" s="185"/>
      <c r="AE20" s="185"/>
      <c r="AF20" s="185"/>
      <c r="AG20" s="185"/>
      <c r="AH20" s="100"/>
      <c r="AI20" s="100"/>
      <c r="AJ20" s="100"/>
      <c r="AK20" s="100"/>
      <c r="AL20" s="100"/>
      <c r="AM20" s="100"/>
    </row>
    <row r="21" spans="1:39" ht="15" customHeight="1" x14ac:dyDescent="0.2">
      <c r="A21" s="163" t="s">
        <v>1</v>
      </c>
      <c r="B21" s="164">
        <f>B20+1</f>
        <v>45263</v>
      </c>
      <c r="C21" s="195"/>
      <c r="D21" s="86">
        <v>0.5</v>
      </c>
      <c r="E21" s="6"/>
      <c r="F21" s="86">
        <v>0.5</v>
      </c>
      <c r="G21" s="196"/>
      <c r="H21" s="154">
        <f t="shared" si="0"/>
        <v>0.5</v>
      </c>
      <c r="I21" s="154">
        <f t="shared" si="1"/>
        <v>0.5</v>
      </c>
      <c r="J21" s="154">
        <f t="shared" si="2"/>
        <v>1</v>
      </c>
      <c r="K21" s="154">
        <f t="shared" si="3"/>
        <v>0</v>
      </c>
      <c r="L21" s="154">
        <f t="shared" si="4"/>
        <v>0</v>
      </c>
      <c r="M21" s="154"/>
      <c r="N21" s="195"/>
      <c r="O21" s="122"/>
      <c r="P21" s="118"/>
      <c r="Q21" s="444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6"/>
      <c r="AC21" s="100"/>
      <c r="AD21" s="185"/>
      <c r="AE21" s="185"/>
      <c r="AF21" s="185"/>
      <c r="AG21" s="185"/>
      <c r="AH21" s="100"/>
      <c r="AI21" s="100"/>
      <c r="AJ21" s="100"/>
      <c r="AK21" s="100"/>
      <c r="AL21" s="100"/>
      <c r="AM21" s="100"/>
    </row>
    <row r="22" spans="1:39" ht="15" customHeight="1" x14ac:dyDescent="0.2">
      <c r="A22" s="163" t="s">
        <v>2</v>
      </c>
      <c r="B22" s="164">
        <f t="shared" ref="B22:B24" si="5">B21+1</f>
        <v>45264</v>
      </c>
      <c r="C22" s="195"/>
      <c r="D22" s="86">
        <v>0.5</v>
      </c>
      <c r="E22" s="6"/>
      <c r="F22" s="86">
        <v>0.5</v>
      </c>
      <c r="G22" s="196"/>
      <c r="H22" s="154">
        <f t="shared" si="0"/>
        <v>0.5</v>
      </c>
      <c r="I22" s="154">
        <f t="shared" si="1"/>
        <v>0.5</v>
      </c>
      <c r="J22" s="154">
        <f t="shared" si="2"/>
        <v>1</v>
      </c>
      <c r="K22" s="154">
        <f t="shared" si="3"/>
        <v>0</v>
      </c>
      <c r="L22" s="154">
        <f t="shared" si="4"/>
        <v>0</v>
      </c>
      <c r="M22" s="154"/>
      <c r="N22" s="195"/>
      <c r="O22" s="122"/>
      <c r="P22" s="118"/>
      <c r="Q22" s="444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6"/>
      <c r="AC22" s="100"/>
      <c r="AD22" s="185"/>
      <c r="AE22" s="185"/>
      <c r="AF22" s="185"/>
      <c r="AG22" s="185"/>
      <c r="AH22" s="100"/>
      <c r="AI22" s="100"/>
      <c r="AJ22" s="100"/>
      <c r="AK22" s="100"/>
      <c r="AL22" s="100"/>
      <c r="AM22" s="100"/>
    </row>
    <row r="23" spans="1:39" ht="15" customHeight="1" x14ac:dyDescent="0.2">
      <c r="A23" s="163" t="s">
        <v>3</v>
      </c>
      <c r="B23" s="164">
        <f t="shared" si="5"/>
        <v>45265</v>
      </c>
      <c r="C23" s="195"/>
      <c r="D23" s="86">
        <v>0.5</v>
      </c>
      <c r="E23" s="6"/>
      <c r="F23" s="86">
        <v>0.5</v>
      </c>
      <c r="G23" s="196"/>
      <c r="H23" s="154">
        <f t="shared" ref="H23" si="6">IF(D23=0.5,0.5,0)</f>
        <v>0.5</v>
      </c>
      <c r="I23" s="154">
        <f t="shared" ref="I23" si="7">IF(F23=0.5,0.5,0)</f>
        <v>0.5</v>
      </c>
      <c r="J23" s="154">
        <f t="shared" ref="J23" si="8">IF(I23+H23&gt;0,1,0)</f>
        <v>1</v>
      </c>
      <c r="K23" s="154">
        <f t="shared" ref="K23" si="9">IF(D23="FAJ",0.5,0)</f>
        <v>0</v>
      </c>
      <c r="L23" s="154">
        <f t="shared" ref="L23" si="10">IF(F23="FAJ",0.5,0)</f>
        <v>0</v>
      </c>
      <c r="M23" s="154"/>
      <c r="N23" s="195"/>
      <c r="O23" s="122"/>
      <c r="P23" s="118"/>
      <c r="Q23" s="444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6"/>
      <c r="AC23" s="100"/>
      <c r="AD23" s="185"/>
      <c r="AE23" s="185"/>
      <c r="AF23" s="185"/>
      <c r="AG23" s="185"/>
      <c r="AH23" s="100"/>
      <c r="AI23" s="100"/>
      <c r="AJ23" s="100"/>
      <c r="AK23" s="100"/>
      <c r="AL23" s="100"/>
      <c r="AM23" s="100"/>
    </row>
    <row r="24" spans="1:39" ht="15" customHeight="1" thickBot="1" x14ac:dyDescent="0.25">
      <c r="A24" s="165" t="s">
        <v>4</v>
      </c>
      <c r="B24" s="164">
        <f t="shared" si="5"/>
        <v>45266</v>
      </c>
      <c r="C24" s="195"/>
      <c r="D24" s="86">
        <v>0.5</v>
      </c>
      <c r="E24" s="6"/>
      <c r="F24" s="86">
        <v>0.5</v>
      </c>
      <c r="G24" s="154"/>
      <c r="H24" s="154">
        <f t="shared" si="0"/>
        <v>0.5</v>
      </c>
      <c r="I24" s="154">
        <f t="shared" si="1"/>
        <v>0.5</v>
      </c>
      <c r="J24" s="154">
        <f t="shared" si="2"/>
        <v>1</v>
      </c>
      <c r="K24" s="154">
        <f t="shared" si="3"/>
        <v>0</v>
      </c>
      <c r="L24" s="154">
        <f t="shared" si="4"/>
        <v>0</v>
      </c>
      <c r="M24" s="154"/>
      <c r="N24" s="195"/>
      <c r="O24" s="133"/>
      <c r="P24" s="118"/>
      <c r="Q24" s="447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9"/>
      <c r="AC24" s="100"/>
      <c r="AD24" s="185"/>
      <c r="AE24" s="185"/>
      <c r="AF24" s="185"/>
      <c r="AG24" s="185"/>
      <c r="AH24" s="100"/>
      <c r="AI24" s="100"/>
      <c r="AJ24" s="100"/>
      <c r="AK24" s="100"/>
      <c r="AL24" s="100"/>
      <c r="AM24" s="100"/>
    </row>
    <row r="25" spans="1:39" s="100" customFormat="1" ht="15" thickBot="1" x14ac:dyDescent="0.25">
      <c r="A25" s="197" t="s">
        <v>169</v>
      </c>
      <c r="B25" s="198">
        <f>B24+1</f>
        <v>45267</v>
      </c>
      <c r="C25" s="199"/>
      <c r="D25" s="113"/>
      <c r="E25" s="113"/>
      <c r="F25" s="114"/>
      <c r="G25" s="154"/>
      <c r="H25" s="154">
        <f t="shared" si="0"/>
        <v>0</v>
      </c>
      <c r="I25" s="154">
        <f t="shared" si="1"/>
        <v>0</v>
      </c>
      <c r="J25" s="154">
        <f t="shared" si="2"/>
        <v>0</v>
      </c>
      <c r="K25" s="154">
        <f t="shared" si="3"/>
        <v>0</v>
      </c>
      <c r="L25" s="154">
        <f t="shared" si="4"/>
        <v>0</v>
      </c>
      <c r="M25" s="154"/>
      <c r="O25" s="99"/>
      <c r="AD25" s="185"/>
      <c r="AE25" s="185"/>
      <c r="AF25" s="185"/>
      <c r="AG25" s="185"/>
    </row>
    <row r="26" spans="1:39" s="154" customFormat="1" ht="26.25" customHeight="1" thickBot="1" x14ac:dyDescent="0.25">
      <c r="A26" s="160"/>
      <c r="B26" s="160"/>
      <c r="D26" s="96" t="s">
        <v>7</v>
      </c>
      <c r="E26" s="98"/>
      <c r="F26" s="96" t="s">
        <v>5</v>
      </c>
      <c r="H26" s="154">
        <f t="shared" si="0"/>
        <v>0</v>
      </c>
      <c r="I26" s="154">
        <f t="shared" si="1"/>
        <v>0</v>
      </c>
      <c r="J26" s="154">
        <f t="shared" si="2"/>
        <v>0</v>
      </c>
      <c r="K26" s="154">
        <f t="shared" si="3"/>
        <v>0</v>
      </c>
      <c r="L26" s="154">
        <f t="shared" si="4"/>
        <v>0</v>
      </c>
      <c r="O26" s="97" t="s">
        <v>15</v>
      </c>
      <c r="P26" s="98"/>
      <c r="Q26" s="300" t="s">
        <v>16</v>
      </c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D26" s="185"/>
      <c r="AE26" s="185"/>
      <c r="AF26" s="185"/>
      <c r="AG26" s="185"/>
    </row>
    <row r="27" spans="1:39" ht="15" customHeight="1" x14ac:dyDescent="0.2">
      <c r="A27" s="161" t="s">
        <v>0</v>
      </c>
      <c r="B27" s="162">
        <f>B24+3</f>
        <v>45269</v>
      </c>
      <c r="D27" s="86">
        <v>0.5</v>
      </c>
      <c r="E27" s="6"/>
      <c r="F27" s="86">
        <v>0.5</v>
      </c>
      <c r="G27" s="154"/>
      <c r="H27" s="154">
        <f t="shared" si="0"/>
        <v>0.5</v>
      </c>
      <c r="I27" s="154">
        <f t="shared" si="1"/>
        <v>0.5</v>
      </c>
      <c r="J27" s="154">
        <f t="shared" si="2"/>
        <v>1</v>
      </c>
      <c r="K27" s="154">
        <f t="shared" si="3"/>
        <v>0</v>
      </c>
      <c r="L27" s="154">
        <f t="shared" si="4"/>
        <v>0</v>
      </c>
      <c r="M27" s="154"/>
      <c r="O27" s="7"/>
      <c r="P27" s="6"/>
      <c r="Q27" s="303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5"/>
      <c r="AC27" s="100"/>
      <c r="AD27" s="185"/>
      <c r="AE27" s="185"/>
      <c r="AF27" s="185"/>
      <c r="AG27" s="185"/>
      <c r="AH27" s="100"/>
      <c r="AI27" s="100"/>
      <c r="AJ27" s="100"/>
      <c r="AK27" s="100"/>
      <c r="AL27" s="100"/>
      <c r="AM27" s="100"/>
    </row>
    <row r="28" spans="1:39" ht="15" customHeight="1" x14ac:dyDescent="0.2">
      <c r="A28" s="163" t="s">
        <v>1</v>
      </c>
      <c r="B28" s="164">
        <f>B27+1</f>
        <v>45270</v>
      </c>
      <c r="D28" s="86">
        <v>0.5</v>
      </c>
      <c r="E28" s="6"/>
      <c r="F28" s="86">
        <v>0.5</v>
      </c>
      <c r="G28" s="154"/>
      <c r="H28" s="154">
        <f t="shared" si="0"/>
        <v>0.5</v>
      </c>
      <c r="I28" s="154">
        <f t="shared" si="1"/>
        <v>0.5</v>
      </c>
      <c r="J28" s="154">
        <f t="shared" si="2"/>
        <v>1</v>
      </c>
      <c r="K28" s="154">
        <f t="shared" si="3"/>
        <v>0</v>
      </c>
      <c r="L28" s="154">
        <f t="shared" si="4"/>
        <v>0</v>
      </c>
      <c r="M28" s="154"/>
      <c r="O28" s="8"/>
      <c r="P28" s="6"/>
      <c r="Q28" s="284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6"/>
      <c r="AC28" s="100"/>
      <c r="AD28" s="185"/>
      <c r="AE28" s="185"/>
      <c r="AF28" s="185"/>
      <c r="AG28" s="185"/>
      <c r="AH28" s="100"/>
      <c r="AI28" s="100"/>
      <c r="AJ28" s="100"/>
      <c r="AK28" s="100"/>
      <c r="AL28" s="100"/>
      <c r="AM28" s="100"/>
    </row>
    <row r="29" spans="1:39" ht="15" customHeight="1" x14ac:dyDescent="0.2">
      <c r="A29" s="163" t="s">
        <v>2</v>
      </c>
      <c r="B29" s="164">
        <f>B28+1</f>
        <v>45271</v>
      </c>
      <c r="D29" s="86">
        <v>0.5</v>
      </c>
      <c r="E29" s="6"/>
      <c r="F29" s="86">
        <v>0.5</v>
      </c>
      <c r="G29" s="154"/>
      <c r="H29" s="154">
        <f t="shared" si="0"/>
        <v>0.5</v>
      </c>
      <c r="I29" s="154">
        <f t="shared" si="1"/>
        <v>0.5</v>
      </c>
      <c r="J29" s="154">
        <f t="shared" si="2"/>
        <v>1</v>
      </c>
      <c r="K29" s="154">
        <f t="shared" si="3"/>
        <v>0</v>
      </c>
      <c r="L29" s="154">
        <f t="shared" si="4"/>
        <v>0</v>
      </c>
      <c r="M29" s="154"/>
      <c r="O29" s="8"/>
      <c r="P29" s="6"/>
      <c r="Q29" s="284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6"/>
      <c r="AC29" s="100"/>
      <c r="AD29" s="185"/>
      <c r="AE29" s="185"/>
      <c r="AF29" s="185"/>
      <c r="AG29" s="185"/>
      <c r="AH29" s="100"/>
      <c r="AI29" s="100"/>
      <c r="AJ29" s="100"/>
      <c r="AK29" s="100"/>
      <c r="AL29" s="100"/>
      <c r="AM29" s="100"/>
    </row>
    <row r="30" spans="1:39" ht="15" customHeight="1" x14ac:dyDescent="0.2">
      <c r="A30" s="163" t="s">
        <v>3</v>
      </c>
      <c r="B30" s="164">
        <f>B29+1</f>
        <v>45272</v>
      </c>
      <c r="D30" s="86">
        <v>0.5</v>
      </c>
      <c r="E30" s="6"/>
      <c r="F30" s="86">
        <v>0.5</v>
      </c>
      <c r="G30" s="154"/>
      <c r="H30" s="154">
        <f t="shared" si="0"/>
        <v>0.5</v>
      </c>
      <c r="I30" s="154">
        <f t="shared" si="1"/>
        <v>0.5</v>
      </c>
      <c r="J30" s="154">
        <f t="shared" si="2"/>
        <v>1</v>
      </c>
      <c r="K30" s="154">
        <f t="shared" si="3"/>
        <v>0</v>
      </c>
      <c r="L30" s="154">
        <f t="shared" si="4"/>
        <v>0</v>
      </c>
      <c r="M30" s="154"/>
      <c r="O30" s="8"/>
      <c r="P30" s="6"/>
      <c r="Q30" s="284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6"/>
      <c r="AC30" s="100"/>
      <c r="AD30" s="185"/>
      <c r="AE30" s="185"/>
      <c r="AF30" s="185"/>
      <c r="AG30" s="185"/>
      <c r="AH30" s="100"/>
      <c r="AI30" s="100"/>
      <c r="AJ30" s="100"/>
      <c r="AK30" s="100"/>
      <c r="AL30" s="100"/>
      <c r="AM30" s="100"/>
    </row>
    <row r="31" spans="1:39" ht="15" customHeight="1" thickBot="1" x14ac:dyDescent="0.25">
      <c r="A31" s="165" t="s">
        <v>4</v>
      </c>
      <c r="B31" s="166">
        <f>B30+1</f>
        <v>45273</v>
      </c>
      <c r="D31" s="86">
        <v>0.5</v>
      </c>
      <c r="E31" s="6"/>
      <c r="F31" s="86">
        <v>0.5</v>
      </c>
      <c r="G31" s="154"/>
      <c r="H31" s="154">
        <f t="shared" si="0"/>
        <v>0.5</v>
      </c>
      <c r="I31" s="154">
        <f t="shared" si="1"/>
        <v>0.5</v>
      </c>
      <c r="J31" s="154">
        <f t="shared" si="2"/>
        <v>1</v>
      </c>
      <c r="K31" s="154">
        <f t="shared" si="3"/>
        <v>0</v>
      </c>
      <c r="L31" s="154">
        <f t="shared" si="4"/>
        <v>0</v>
      </c>
      <c r="M31" s="154"/>
      <c r="O31" s="9"/>
      <c r="P31" s="6"/>
      <c r="Q31" s="287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9"/>
      <c r="AC31" s="100"/>
      <c r="AD31" s="185"/>
      <c r="AE31" s="185"/>
      <c r="AF31" s="185"/>
      <c r="AG31" s="185"/>
      <c r="AH31" s="100"/>
      <c r="AI31" s="100"/>
      <c r="AJ31" s="100"/>
      <c r="AK31" s="100"/>
      <c r="AL31" s="100"/>
      <c r="AM31" s="100"/>
    </row>
    <row r="32" spans="1:39" s="100" customFormat="1" ht="15.75" customHeight="1" thickBot="1" x14ac:dyDescent="0.25">
      <c r="A32" s="197" t="s">
        <v>169</v>
      </c>
      <c r="B32" s="198">
        <f>B31+1</f>
        <v>45274</v>
      </c>
      <c r="C32" s="199"/>
      <c r="D32" s="113"/>
      <c r="E32" s="113"/>
      <c r="F32" s="114"/>
      <c r="G32" s="154"/>
      <c r="H32" s="154">
        <f t="shared" si="0"/>
        <v>0</v>
      </c>
      <c r="I32" s="154">
        <f t="shared" si="1"/>
        <v>0</v>
      </c>
      <c r="J32" s="154">
        <f t="shared" si="2"/>
        <v>0</v>
      </c>
      <c r="K32" s="154">
        <f t="shared" si="3"/>
        <v>0</v>
      </c>
      <c r="L32" s="154">
        <f t="shared" si="4"/>
        <v>0</v>
      </c>
      <c r="M32" s="154"/>
      <c r="O32" s="99"/>
    </row>
    <row r="33" spans="1:39" s="154" customFormat="1" ht="26.25" customHeight="1" thickBot="1" x14ac:dyDescent="0.25">
      <c r="A33" s="160"/>
      <c r="B33" s="160"/>
      <c r="D33" s="96" t="s">
        <v>7</v>
      </c>
      <c r="E33" s="98"/>
      <c r="F33" s="96" t="s">
        <v>5</v>
      </c>
      <c r="H33" s="154">
        <f t="shared" si="0"/>
        <v>0</v>
      </c>
      <c r="I33" s="154">
        <f t="shared" si="1"/>
        <v>0</v>
      </c>
      <c r="J33" s="154">
        <f t="shared" si="2"/>
        <v>0</v>
      </c>
      <c r="K33" s="154">
        <f t="shared" si="3"/>
        <v>0</v>
      </c>
      <c r="L33" s="154">
        <f t="shared" si="4"/>
        <v>0</v>
      </c>
      <c r="O33" s="97" t="s">
        <v>15</v>
      </c>
      <c r="P33" s="98"/>
      <c r="Q33" s="300" t="s">
        <v>16</v>
      </c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2"/>
    </row>
    <row r="34" spans="1:39" ht="15" customHeight="1" x14ac:dyDescent="0.2">
      <c r="A34" s="161" t="s">
        <v>0</v>
      </c>
      <c r="B34" s="162">
        <f>B31+3</f>
        <v>45276</v>
      </c>
      <c r="D34" s="86">
        <v>0.5</v>
      </c>
      <c r="E34" s="6"/>
      <c r="F34" s="86">
        <v>0.5</v>
      </c>
      <c r="G34" s="154"/>
      <c r="H34" s="154">
        <f t="shared" si="0"/>
        <v>0.5</v>
      </c>
      <c r="I34" s="154">
        <f t="shared" si="1"/>
        <v>0.5</v>
      </c>
      <c r="J34" s="154">
        <f t="shared" si="2"/>
        <v>1</v>
      </c>
      <c r="K34" s="154">
        <f t="shared" si="3"/>
        <v>0</v>
      </c>
      <c r="L34" s="154">
        <f t="shared" si="4"/>
        <v>0</v>
      </c>
      <c r="M34" s="154"/>
      <c r="O34" s="7"/>
      <c r="P34" s="6"/>
      <c r="Q34" s="303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5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spans="1:39" ht="15" customHeight="1" x14ac:dyDescent="0.2">
      <c r="A35" s="163" t="s">
        <v>1</v>
      </c>
      <c r="B35" s="164">
        <f>B34+1</f>
        <v>45277</v>
      </c>
      <c r="D35" s="86">
        <v>0.5</v>
      </c>
      <c r="E35" s="6"/>
      <c r="F35" s="86">
        <v>0.5</v>
      </c>
      <c r="G35" s="154"/>
      <c r="H35" s="154">
        <f t="shared" si="0"/>
        <v>0.5</v>
      </c>
      <c r="I35" s="154">
        <f t="shared" si="1"/>
        <v>0.5</v>
      </c>
      <c r="J35" s="154">
        <f t="shared" si="2"/>
        <v>1</v>
      </c>
      <c r="K35" s="154">
        <f t="shared" si="3"/>
        <v>0</v>
      </c>
      <c r="L35" s="154">
        <f t="shared" si="4"/>
        <v>0</v>
      </c>
      <c r="M35" s="154"/>
      <c r="O35" s="8"/>
      <c r="P35" s="6"/>
      <c r="Q35" s="284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6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spans="1:39" ht="15" customHeight="1" x14ac:dyDescent="0.2">
      <c r="A36" s="163" t="s">
        <v>2</v>
      </c>
      <c r="B36" s="164">
        <f>B35+1</f>
        <v>45278</v>
      </c>
      <c r="D36" s="86">
        <v>0.5</v>
      </c>
      <c r="E36" s="6"/>
      <c r="F36" s="86">
        <v>0.5</v>
      </c>
      <c r="G36" s="154"/>
      <c r="H36" s="154">
        <f t="shared" si="0"/>
        <v>0.5</v>
      </c>
      <c r="I36" s="154">
        <f t="shared" si="1"/>
        <v>0.5</v>
      </c>
      <c r="J36" s="154">
        <f t="shared" si="2"/>
        <v>1</v>
      </c>
      <c r="K36" s="154">
        <f t="shared" si="3"/>
        <v>0</v>
      </c>
      <c r="L36" s="154">
        <f t="shared" si="4"/>
        <v>0</v>
      </c>
      <c r="M36" s="154"/>
      <c r="O36" s="8"/>
      <c r="P36" s="6"/>
      <c r="Q36" s="284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6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spans="1:39" ht="15" customHeight="1" x14ac:dyDescent="0.2">
      <c r="A37" s="163" t="s">
        <v>3</v>
      </c>
      <c r="B37" s="164">
        <f>B36+1</f>
        <v>45279</v>
      </c>
      <c r="D37" s="86">
        <v>0.5</v>
      </c>
      <c r="E37" s="6"/>
      <c r="F37" s="86">
        <v>0.5</v>
      </c>
      <c r="G37" s="154"/>
      <c r="H37" s="154">
        <f t="shared" si="0"/>
        <v>0.5</v>
      </c>
      <c r="I37" s="154">
        <f t="shared" si="1"/>
        <v>0.5</v>
      </c>
      <c r="J37" s="154">
        <f t="shared" si="2"/>
        <v>1</v>
      </c>
      <c r="K37" s="154">
        <f t="shared" si="3"/>
        <v>0</v>
      </c>
      <c r="L37" s="154">
        <f t="shared" si="4"/>
        <v>0</v>
      </c>
      <c r="M37" s="154"/>
      <c r="O37" s="8"/>
      <c r="P37" s="6"/>
      <c r="Q37" s="284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6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1:39" ht="15" customHeight="1" thickBot="1" x14ac:dyDescent="0.25">
      <c r="A38" s="165" t="s">
        <v>4</v>
      </c>
      <c r="B38" s="166">
        <f>B37+1</f>
        <v>45280</v>
      </c>
      <c r="D38" s="86">
        <v>0.5</v>
      </c>
      <c r="E38" s="6"/>
      <c r="F38" s="86">
        <v>0.5</v>
      </c>
      <c r="G38" s="154"/>
      <c r="H38" s="154">
        <f t="shared" si="0"/>
        <v>0.5</v>
      </c>
      <c r="I38" s="154">
        <f t="shared" si="1"/>
        <v>0.5</v>
      </c>
      <c r="J38" s="154">
        <f t="shared" si="2"/>
        <v>1</v>
      </c>
      <c r="K38" s="154">
        <f t="shared" si="3"/>
        <v>0</v>
      </c>
      <c r="L38" s="154">
        <f t="shared" si="4"/>
        <v>0</v>
      </c>
      <c r="M38" s="154"/>
      <c r="O38" s="9"/>
      <c r="P38" s="6"/>
      <c r="Q38" s="287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9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  <row r="39" spans="1:39" s="100" customFormat="1" ht="15" thickBot="1" x14ac:dyDescent="0.25">
      <c r="A39" s="197" t="s">
        <v>169</v>
      </c>
      <c r="B39" s="198">
        <f>B38+1</f>
        <v>45281</v>
      </c>
      <c r="C39" s="199"/>
      <c r="D39" s="113"/>
      <c r="E39" s="113"/>
      <c r="F39" s="114"/>
      <c r="G39" s="154"/>
      <c r="H39" s="154">
        <f t="shared" si="0"/>
        <v>0</v>
      </c>
      <c r="I39" s="154">
        <f t="shared" si="1"/>
        <v>0</v>
      </c>
      <c r="J39" s="154">
        <f t="shared" si="2"/>
        <v>0</v>
      </c>
      <c r="K39" s="154">
        <f t="shared" si="3"/>
        <v>0</v>
      </c>
      <c r="L39" s="154">
        <f t="shared" si="4"/>
        <v>0</v>
      </c>
      <c r="M39" s="154"/>
      <c r="O39" s="99"/>
    </row>
    <row r="40" spans="1:39" s="154" customFormat="1" ht="26.25" customHeight="1" thickBot="1" x14ac:dyDescent="0.25">
      <c r="A40" s="160"/>
      <c r="B40" s="160"/>
      <c r="D40" s="96" t="s">
        <v>7</v>
      </c>
      <c r="E40" s="98"/>
      <c r="F40" s="96" t="s">
        <v>5</v>
      </c>
      <c r="H40" s="154">
        <f t="shared" si="0"/>
        <v>0</v>
      </c>
      <c r="I40" s="154">
        <f t="shared" si="1"/>
        <v>0</v>
      </c>
      <c r="J40" s="154">
        <f t="shared" si="2"/>
        <v>0</v>
      </c>
      <c r="K40" s="154">
        <f t="shared" si="3"/>
        <v>0</v>
      </c>
      <c r="L40" s="154">
        <f t="shared" si="4"/>
        <v>0</v>
      </c>
      <c r="O40" s="97" t="s">
        <v>15</v>
      </c>
      <c r="P40" s="98"/>
      <c r="Q40" s="300" t="s">
        <v>16</v>
      </c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2"/>
    </row>
    <row r="41" spans="1:39" ht="15" customHeight="1" x14ac:dyDescent="0.2">
      <c r="A41" s="161" t="s">
        <v>0</v>
      </c>
      <c r="B41" s="162">
        <f>B38+3</f>
        <v>45283</v>
      </c>
      <c r="D41" s="86">
        <v>0.5</v>
      </c>
      <c r="E41" s="6"/>
      <c r="F41" s="86">
        <v>0.5</v>
      </c>
      <c r="G41" s="154"/>
      <c r="H41" s="154">
        <f t="shared" si="0"/>
        <v>0.5</v>
      </c>
      <c r="I41" s="154">
        <f t="shared" si="1"/>
        <v>0.5</v>
      </c>
      <c r="J41" s="154">
        <f t="shared" si="2"/>
        <v>1</v>
      </c>
      <c r="K41" s="154">
        <f t="shared" si="3"/>
        <v>0</v>
      </c>
      <c r="L41" s="154">
        <f t="shared" si="4"/>
        <v>0</v>
      </c>
      <c r="M41" s="154"/>
      <c r="O41" s="7"/>
      <c r="P41" s="6"/>
      <c r="Q41" s="303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5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</row>
    <row r="42" spans="1:39" ht="15" customHeight="1" thickBot="1" x14ac:dyDescent="0.25">
      <c r="A42" s="163" t="s">
        <v>1</v>
      </c>
      <c r="B42" s="164">
        <f>B41+1</f>
        <v>45284</v>
      </c>
      <c r="D42" s="86">
        <v>0.5</v>
      </c>
      <c r="E42" s="6"/>
      <c r="F42" s="86">
        <v>0.5</v>
      </c>
      <c r="G42" s="154"/>
      <c r="H42" s="154">
        <f t="shared" si="0"/>
        <v>0.5</v>
      </c>
      <c r="I42" s="154">
        <f t="shared" si="1"/>
        <v>0.5</v>
      </c>
      <c r="J42" s="154">
        <f t="shared" si="2"/>
        <v>1</v>
      </c>
      <c r="K42" s="154">
        <f t="shared" si="3"/>
        <v>0</v>
      </c>
      <c r="L42" s="154">
        <f t="shared" si="4"/>
        <v>0</v>
      </c>
      <c r="M42" s="154"/>
      <c r="O42" s="8"/>
      <c r="P42" s="6"/>
      <c r="Q42" s="284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6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</row>
    <row r="43" spans="1:39" ht="15" customHeight="1" x14ac:dyDescent="0.2">
      <c r="A43" s="163" t="s">
        <v>2</v>
      </c>
      <c r="B43" s="164">
        <f>B42+1</f>
        <v>45285</v>
      </c>
      <c r="D43" s="108"/>
      <c r="E43" s="109"/>
      <c r="F43" s="110"/>
      <c r="G43" s="200"/>
      <c r="H43" s="200">
        <f t="shared" si="0"/>
        <v>0</v>
      </c>
      <c r="I43" s="200">
        <f t="shared" si="1"/>
        <v>0</v>
      </c>
      <c r="J43" s="200">
        <f t="shared" si="2"/>
        <v>0</v>
      </c>
      <c r="K43" s="200">
        <f t="shared" si="3"/>
        <v>0</v>
      </c>
      <c r="L43" s="200">
        <f t="shared" si="4"/>
        <v>0</v>
      </c>
      <c r="M43" s="200"/>
      <c r="N43" s="201"/>
      <c r="O43" s="112"/>
      <c r="P43" s="111"/>
      <c r="Q43" s="382" t="s">
        <v>157</v>
      </c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4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1:39" ht="15" customHeight="1" x14ac:dyDescent="0.2">
      <c r="A44" s="163" t="s">
        <v>3</v>
      </c>
      <c r="B44" s="164">
        <f>B43+1</f>
        <v>45286</v>
      </c>
      <c r="D44" s="86">
        <v>0.5</v>
      </c>
      <c r="E44" s="6"/>
      <c r="F44" s="86">
        <v>0.5</v>
      </c>
      <c r="G44" s="154"/>
      <c r="H44" s="154">
        <f t="shared" si="0"/>
        <v>0.5</v>
      </c>
      <c r="I44" s="154">
        <f t="shared" si="1"/>
        <v>0.5</v>
      </c>
      <c r="J44" s="154">
        <f t="shared" si="2"/>
        <v>1</v>
      </c>
      <c r="K44" s="154">
        <f t="shared" si="3"/>
        <v>0</v>
      </c>
      <c r="L44" s="154">
        <f t="shared" si="4"/>
        <v>0</v>
      </c>
      <c r="M44" s="154"/>
      <c r="O44" s="8"/>
      <c r="P44" s="6"/>
      <c r="Q44" s="284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6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1:39" ht="15" customHeight="1" thickBot="1" x14ac:dyDescent="0.25">
      <c r="A45" s="165" t="s">
        <v>4</v>
      </c>
      <c r="B45" s="166">
        <f>B44+1</f>
        <v>45287</v>
      </c>
      <c r="D45" s="86">
        <v>0.5</v>
      </c>
      <c r="E45" s="6"/>
      <c r="F45" s="86">
        <v>0.5</v>
      </c>
      <c r="G45" s="154"/>
      <c r="H45" s="154">
        <f t="shared" si="0"/>
        <v>0.5</v>
      </c>
      <c r="I45" s="154">
        <f t="shared" si="1"/>
        <v>0.5</v>
      </c>
      <c r="J45" s="154">
        <f t="shared" si="2"/>
        <v>1</v>
      </c>
      <c r="K45" s="154">
        <f t="shared" si="3"/>
        <v>0</v>
      </c>
      <c r="L45" s="154">
        <f t="shared" si="4"/>
        <v>0</v>
      </c>
      <c r="M45" s="154"/>
      <c r="O45" s="9"/>
      <c r="P45" s="6"/>
      <c r="Q45" s="287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9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</row>
    <row r="46" spans="1:39" s="100" customFormat="1" ht="15" thickBot="1" x14ac:dyDescent="0.25">
      <c r="A46" s="197" t="s">
        <v>169</v>
      </c>
      <c r="B46" s="198">
        <f>B45+1</f>
        <v>45288</v>
      </c>
      <c r="C46" s="199"/>
      <c r="D46" s="113"/>
      <c r="E46" s="113"/>
      <c r="F46" s="114"/>
      <c r="G46" s="154"/>
      <c r="H46" s="154">
        <f t="shared" si="0"/>
        <v>0</v>
      </c>
      <c r="I46" s="154">
        <f t="shared" si="1"/>
        <v>0</v>
      </c>
      <c r="J46" s="154">
        <f t="shared" si="2"/>
        <v>0</v>
      </c>
      <c r="K46" s="154">
        <f t="shared" si="3"/>
        <v>0</v>
      </c>
      <c r="L46" s="154">
        <f t="shared" si="4"/>
        <v>0</v>
      </c>
      <c r="M46" s="154"/>
      <c r="O46" s="99"/>
    </row>
    <row r="47" spans="1:39" s="154" customFormat="1" ht="26.25" customHeight="1" thickBot="1" x14ac:dyDescent="0.25">
      <c r="A47" s="160"/>
      <c r="B47" s="160"/>
      <c r="D47" s="96" t="s">
        <v>7</v>
      </c>
      <c r="E47" s="98"/>
      <c r="F47" s="96" t="s">
        <v>5</v>
      </c>
      <c r="H47" s="154">
        <f t="shared" si="0"/>
        <v>0</v>
      </c>
      <c r="I47" s="154">
        <f t="shared" si="1"/>
        <v>0</v>
      </c>
      <c r="J47" s="154">
        <f t="shared" si="2"/>
        <v>0</v>
      </c>
      <c r="K47" s="154">
        <f t="shared" si="3"/>
        <v>0</v>
      </c>
      <c r="L47" s="154">
        <f t="shared" si="4"/>
        <v>0</v>
      </c>
      <c r="M47" s="202"/>
      <c r="O47" s="97" t="s">
        <v>15</v>
      </c>
      <c r="P47" s="98"/>
      <c r="Q47" s="300" t="s">
        <v>16</v>
      </c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2"/>
    </row>
    <row r="48" spans="1:39" ht="15" customHeight="1" x14ac:dyDescent="0.2">
      <c r="A48" s="161" t="s">
        <v>0</v>
      </c>
      <c r="B48" s="162">
        <f>B45+3</f>
        <v>45290</v>
      </c>
      <c r="D48" s="86">
        <v>0.5</v>
      </c>
      <c r="E48" s="6"/>
      <c r="F48" s="86">
        <v>0.5</v>
      </c>
      <c r="G48" s="202"/>
      <c r="H48" s="154">
        <f t="shared" ref="H48" si="11">IF(D48=0.5,0.5,0)</f>
        <v>0.5</v>
      </c>
      <c r="I48" s="154">
        <f t="shared" ref="I48" si="12">IF(F48=0.5,0.5,0)</f>
        <v>0.5</v>
      </c>
      <c r="J48" s="154">
        <f t="shared" ref="J48" si="13">IF(I48+H48&gt;0,1,0)</f>
        <v>1</v>
      </c>
      <c r="K48" s="154">
        <f t="shared" ref="K48" si="14">IF(D48="FAJ",0.5,0)</f>
        <v>0</v>
      </c>
      <c r="L48" s="154">
        <f t="shared" ref="L48" si="15">IF(F48="FAJ",0.5,0)</f>
        <v>0</v>
      </c>
      <c r="M48" s="202"/>
      <c r="N48" s="195"/>
      <c r="O48" s="121"/>
      <c r="P48" s="118"/>
      <c r="Q48" s="421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3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</row>
    <row r="49" spans="1:39" ht="15" customHeight="1" x14ac:dyDescent="0.2">
      <c r="A49" s="163" t="s">
        <v>1</v>
      </c>
      <c r="B49" s="164">
        <f>B48+1</f>
        <v>45291</v>
      </c>
      <c r="D49" s="86">
        <v>0.5</v>
      </c>
      <c r="E49" s="6"/>
      <c r="F49" s="86">
        <v>0.5</v>
      </c>
      <c r="G49" s="154"/>
      <c r="H49" s="154">
        <f t="shared" si="0"/>
        <v>0.5</v>
      </c>
      <c r="I49" s="154">
        <f t="shared" si="1"/>
        <v>0.5</v>
      </c>
      <c r="J49" s="154">
        <f t="shared" si="2"/>
        <v>1</v>
      </c>
      <c r="K49" s="154">
        <f t="shared" si="3"/>
        <v>0</v>
      </c>
      <c r="L49" s="154">
        <f t="shared" si="4"/>
        <v>0</v>
      </c>
      <c r="M49" s="202"/>
      <c r="O49" s="8"/>
      <c r="P49" s="6"/>
      <c r="Q49" s="284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6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</row>
    <row r="50" spans="1:39" x14ac:dyDescent="0.2">
      <c r="A50" s="100"/>
      <c r="B50" s="100"/>
      <c r="D50" s="171">
        <f>SUM(D20:D49)</f>
        <v>10.5</v>
      </c>
      <c r="E50" s="171"/>
      <c r="F50" s="171">
        <f>SUM(F20:F49)</f>
        <v>10.5</v>
      </c>
      <c r="G50" s="154"/>
      <c r="H50" s="154"/>
      <c r="I50" s="154"/>
      <c r="J50" s="154">
        <f>SUM(J20:J49)</f>
        <v>21</v>
      </c>
      <c r="K50" s="154"/>
      <c r="L50" s="154"/>
      <c r="M50" s="154"/>
      <c r="N50" s="154"/>
      <c r="O50" s="99"/>
      <c r="P50" s="100"/>
      <c r="Q50" s="290" t="s">
        <v>32</v>
      </c>
      <c r="R50" s="291"/>
      <c r="S50" s="291"/>
      <c r="T50" s="291"/>
      <c r="U50" s="291"/>
      <c r="V50" s="291"/>
      <c r="W50" s="291"/>
      <c r="X50" s="292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  <row r="51" spans="1:39" x14ac:dyDescent="0.2">
      <c r="A51" s="100"/>
      <c r="B51" s="100"/>
      <c r="D51" s="99"/>
      <c r="F51" s="100"/>
      <c r="G51" s="154"/>
      <c r="H51" s="154"/>
      <c r="I51" s="154"/>
      <c r="J51" s="154"/>
      <c r="K51" s="154"/>
      <c r="L51" s="154"/>
      <c r="M51" s="154"/>
      <c r="N51" s="154"/>
      <c r="O51" s="99"/>
      <c r="P51" s="100"/>
      <c r="Q51" s="293"/>
      <c r="R51" s="294"/>
      <c r="S51" s="294"/>
      <c r="T51" s="294"/>
      <c r="U51" s="294"/>
      <c r="V51" s="294"/>
      <c r="W51" s="294"/>
      <c r="X51" s="295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</row>
    <row r="52" spans="1:39" ht="15" customHeight="1" x14ac:dyDescent="0.2">
      <c r="A52" s="100"/>
      <c r="B52" s="100"/>
      <c r="D52" s="99"/>
      <c r="F52" s="100"/>
      <c r="G52" s="154"/>
      <c r="H52" s="100"/>
      <c r="I52" s="100"/>
      <c r="J52" s="100"/>
      <c r="K52" s="100"/>
      <c r="L52" s="100"/>
      <c r="M52" s="154"/>
      <c r="N52" s="154"/>
      <c r="O52" s="99"/>
      <c r="P52" s="100"/>
      <c r="Q52" s="293"/>
      <c r="R52" s="294"/>
      <c r="S52" s="294"/>
      <c r="T52" s="294"/>
      <c r="U52" s="294"/>
      <c r="V52" s="294"/>
      <c r="W52" s="294"/>
      <c r="X52" s="295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</row>
    <row r="53" spans="1:39" ht="15" customHeight="1" x14ac:dyDescent="0.2">
      <c r="A53" s="100"/>
      <c r="B53" s="100"/>
      <c r="D53" s="99"/>
      <c r="F53" s="100"/>
      <c r="G53" s="100"/>
      <c r="H53" s="100"/>
      <c r="I53" s="100"/>
      <c r="J53" s="100"/>
      <c r="K53" s="100"/>
      <c r="L53" s="100"/>
      <c r="M53" s="100"/>
      <c r="N53" s="100"/>
      <c r="O53" s="99"/>
      <c r="P53" s="100"/>
      <c r="Q53" s="293"/>
      <c r="R53" s="294"/>
      <c r="S53" s="294"/>
      <c r="T53" s="294"/>
      <c r="U53" s="294"/>
      <c r="V53" s="294"/>
      <c r="W53" s="294"/>
      <c r="X53" s="295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</row>
    <row r="54" spans="1:39" x14ac:dyDescent="0.2">
      <c r="A54" s="100"/>
      <c r="B54" s="100"/>
      <c r="D54" s="99"/>
      <c r="F54" s="100"/>
      <c r="G54" s="100"/>
      <c r="H54" s="100"/>
      <c r="I54" s="100"/>
      <c r="J54" s="100"/>
      <c r="K54" s="100"/>
      <c r="L54" s="100"/>
      <c r="M54" s="100"/>
      <c r="N54" s="100"/>
      <c r="O54" s="99"/>
      <c r="P54" s="100"/>
      <c r="Q54" s="293"/>
      <c r="R54" s="294"/>
      <c r="S54" s="294"/>
      <c r="T54" s="294"/>
      <c r="U54" s="294"/>
      <c r="V54" s="294"/>
      <c r="W54" s="294"/>
      <c r="X54" s="295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</row>
    <row r="55" spans="1:39" x14ac:dyDescent="0.2">
      <c r="A55" s="100"/>
      <c r="B55" s="100"/>
      <c r="D55" s="99"/>
      <c r="F55" s="100"/>
      <c r="G55" s="100"/>
      <c r="H55" s="100"/>
      <c r="I55" s="100"/>
      <c r="J55" s="100"/>
      <c r="K55" s="100"/>
      <c r="L55" s="100"/>
      <c r="M55" s="100"/>
      <c r="N55" s="100"/>
      <c r="O55" s="99"/>
      <c r="P55" s="100"/>
      <c r="Q55" s="296"/>
      <c r="R55" s="297"/>
      <c r="S55" s="297"/>
      <c r="T55" s="297"/>
      <c r="U55" s="297"/>
      <c r="V55" s="297"/>
      <c r="W55" s="297"/>
      <c r="X55" s="298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ht="15" thickBot="1" x14ac:dyDescent="0.25">
      <c r="A56" s="100"/>
      <c r="B56" s="100"/>
      <c r="D56" s="99"/>
      <c r="F56" s="100"/>
      <c r="G56" s="100"/>
      <c r="H56" s="100"/>
      <c r="I56" s="100"/>
      <c r="J56" s="100"/>
      <c r="K56" s="100"/>
      <c r="L56" s="100"/>
      <c r="M56" s="100"/>
      <c r="N56" s="100"/>
      <c r="O56" s="99"/>
      <c r="P56" s="100"/>
      <c r="Q56" s="100"/>
      <c r="R56" s="100"/>
      <c r="S56" s="100"/>
      <c r="T56" s="100"/>
      <c r="U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  <row r="57" spans="1:39" ht="26.25" customHeight="1" thickTop="1" thickBot="1" x14ac:dyDescent="0.25">
      <c r="A57" s="380" t="s">
        <v>168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</row>
    <row r="58" spans="1:39" ht="20.100000000000001" customHeight="1" thickTop="1" x14ac:dyDescent="0.2">
      <c r="A58" s="174"/>
      <c r="B58" s="174"/>
      <c r="C58" s="174"/>
      <c r="D58" s="175"/>
      <c r="E58" s="176"/>
      <c r="F58" s="174"/>
      <c r="G58" s="174"/>
      <c r="H58" s="174"/>
      <c r="I58" s="174"/>
      <c r="J58" s="174"/>
      <c r="K58" s="174"/>
      <c r="L58" s="174"/>
      <c r="M58" s="174"/>
      <c r="N58" s="174"/>
      <c r="O58" s="175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</row>
    <row r="59" spans="1:39" ht="26.25" customHeight="1" x14ac:dyDescent="0.2">
      <c r="A59" s="174"/>
      <c r="B59" s="381" t="s">
        <v>35</v>
      </c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174"/>
      <c r="S59" s="381" t="s">
        <v>33</v>
      </c>
      <c r="T59" s="381"/>
      <c r="U59" s="381"/>
      <c r="V59" s="381"/>
      <c r="W59" s="381"/>
      <c r="X59" s="381"/>
      <c r="Y59" s="174"/>
      <c r="Z59" s="174"/>
      <c r="AA59" s="174"/>
      <c r="AB59" s="174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</row>
    <row r="60" spans="1:39" ht="20.100000000000001" customHeight="1" x14ac:dyDescent="0.2">
      <c r="A60" s="174"/>
      <c r="B60" s="397" t="s">
        <v>165</v>
      </c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8"/>
      <c r="O60" s="399"/>
      <c r="P60" s="400"/>
      <c r="Q60" s="400"/>
      <c r="R60" s="174"/>
      <c r="S60" s="397" t="str">
        <f>'EVP SOURCE'!D4</f>
        <v>Congés payés</v>
      </c>
      <c r="T60" s="397"/>
      <c r="U60" s="397"/>
      <c r="V60" s="397"/>
      <c r="W60" s="398"/>
      <c r="X60" s="180"/>
      <c r="Y60" s="174"/>
      <c r="Z60" s="174"/>
      <c r="AA60" s="174"/>
      <c r="AB60" s="174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</row>
    <row r="61" spans="1:39" ht="20.100000000000001" customHeight="1" x14ac:dyDescent="0.2">
      <c r="A61" s="174"/>
      <c r="B61" s="397" t="s">
        <v>166</v>
      </c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8"/>
      <c r="O61" s="399"/>
      <c r="P61" s="400"/>
      <c r="Q61" s="400"/>
      <c r="R61" s="174"/>
      <c r="S61" s="397" t="str">
        <f>'EVP SOURCE'!D5</f>
        <v>Congés évènements familiaux</v>
      </c>
      <c r="T61" s="397"/>
      <c r="U61" s="397"/>
      <c r="V61" s="397"/>
      <c r="W61" s="398"/>
      <c r="X61" s="180"/>
      <c r="Y61" s="174"/>
      <c r="Z61" s="174"/>
      <c r="AA61" s="174"/>
      <c r="AB61" s="174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20.100000000000001" customHeight="1" x14ac:dyDescent="0.2">
      <c r="A62" s="174"/>
      <c r="B62" s="397"/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8"/>
      <c r="O62" s="399"/>
      <c r="P62" s="400"/>
      <c r="Q62" s="400"/>
      <c r="R62" s="174"/>
      <c r="S62" s="397" t="str">
        <f>'EVP SOURCE'!D6</f>
        <v>Absence enfant malade</v>
      </c>
      <c r="T62" s="397"/>
      <c r="U62" s="397"/>
      <c r="V62" s="397"/>
      <c r="W62" s="398"/>
      <c r="X62" s="180"/>
      <c r="Y62" s="174"/>
      <c r="Z62" s="174"/>
      <c r="AA62" s="174"/>
      <c r="AB62" s="174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</row>
    <row r="63" spans="1:39" ht="20.100000000000001" customHeight="1" x14ac:dyDescent="0.2">
      <c r="A63" s="174"/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8"/>
      <c r="O63" s="399"/>
      <c r="P63" s="400"/>
      <c r="Q63" s="400"/>
      <c r="R63" s="174"/>
      <c r="S63" s="397" t="s">
        <v>167</v>
      </c>
      <c r="T63" s="397"/>
      <c r="U63" s="397"/>
      <c r="V63" s="397"/>
      <c r="W63" s="398"/>
      <c r="X63" s="180"/>
      <c r="Y63" s="174"/>
      <c r="Z63" s="174"/>
      <c r="AA63" s="174"/>
      <c r="AB63" s="174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20.100000000000001" customHeight="1" x14ac:dyDescent="0.2">
      <c r="A64" s="174"/>
      <c r="B64" s="299"/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03"/>
      <c r="P64" s="174"/>
      <c r="Q64" s="174"/>
      <c r="R64" s="174"/>
      <c r="S64" s="397" t="s">
        <v>164</v>
      </c>
      <c r="T64" s="397"/>
      <c r="U64" s="397"/>
      <c r="V64" s="397"/>
      <c r="W64" s="398"/>
      <c r="X64" s="180"/>
      <c r="Y64" s="174"/>
      <c r="Z64" s="174"/>
      <c r="AA64" s="174"/>
      <c r="AB64" s="174"/>
      <c r="AC64" s="100"/>
      <c r="AD64" s="100"/>
      <c r="AE64" s="100"/>
      <c r="AF64" s="100"/>
      <c r="AG64" s="100"/>
      <c r="AH64" s="100"/>
    </row>
    <row r="65" spans="1:34" ht="20.100000000000001" customHeight="1" x14ac:dyDescent="0.2">
      <c r="A65" s="174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74"/>
      <c r="P65" s="174"/>
      <c r="Q65" s="174"/>
      <c r="R65" s="174"/>
      <c r="S65" s="401" t="str">
        <f>IF(AA5='EVP SOURCE'!J9,'EVP SOURCE'!F4," ")</f>
        <v xml:space="preserve"> </v>
      </c>
      <c r="T65" s="401"/>
      <c r="U65" s="401"/>
      <c r="V65" s="401"/>
      <c r="W65" s="401"/>
      <c r="X65" s="204"/>
      <c r="Y65" s="174"/>
      <c r="Z65" s="174"/>
      <c r="AA65" s="174"/>
      <c r="AB65" s="174"/>
      <c r="AC65" s="100"/>
      <c r="AD65" s="100"/>
      <c r="AE65" s="100"/>
      <c r="AF65" s="100"/>
      <c r="AG65" s="100"/>
      <c r="AH65" s="100"/>
    </row>
    <row r="66" spans="1:34" x14ac:dyDescent="0.2">
      <c r="A66" s="100"/>
      <c r="B66" s="100"/>
      <c r="D66" s="99"/>
      <c r="F66" s="100"/>
      <c r="G66" s="100"/>
      <c r="H66" s="100"/>
      <c r="I66" s="100"/>
      <c r="J66" s="100"/>
      <c r="K66" s="100"/>
      <c r="L66" s="100"/>
      <c r="M66" s="100"/>
      <c r="N66" s="100"/>
      <c r="O66" s="99"/>
      <c r="P66" s="100"/>
      <c r="Q66" s="100"/>
      <c r="R66" s="100"/>
      <c r="S66" s="100"/>
      <c r="T66" s="100"/>
      <c r="U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</row>
    <row r="67" spans="1:34" x14ac:dyDescent="0.2">
      <c r="A67" s="100"/>
      <c r="B67" s="100"/>
      <c r="D67" s="99"/>
      <c r="F67" s="100"/>
      <c r="G67" s="100"/>
      <c r="H67" s="100"/>
      <c r="I67" s="100"/>
      <c r="J67" s="100"/>
      <c r="K67" s="100"/>
      <c r="L67" s="100"/>
      <c r="M67" s="100"/>
      <c r="N67" s="100"/>
      <c r="O67" s="99"/>
      <c r="P67" s="100"/>
      <c r="Q67" s="100"/>
      <c r="R67" s="100"/>
      <c r="S67" s="100"/>
      <c r="T67" s="100"/>
      <c r="U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</row>
    <row r="68" spans="1:34" x14ac:dyDescent="0.2">
      <c r="A68" s="100"/>
      <c r="B68" s="100"/>
      <c r="D68" s="99"/>
      <c r="F68" s="100"/>
      <c r="G68" s="100"/>
      <c r="H68" s="100"/>
      <c r="I68" s="100"/>
      <c r="J68" s="100"/>
      <c r="K68" s="100"/>
      <c r="L68" s="100"/>
      <c r="M68" s="100"/>
      <c r="N68" s="100"/>
      <c r="O68" s="99"/>
      <c r="P68" s="100"/>
      <c r="Q68" s="100"/>
      <c r="R68" s="100"/>
      <c r="S68" s="100"/>
      <c r="T68" s="100"/>
      <c r="U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</row>
    <row r="69" spans="1:34" x14ac:dyDescent="0.2">
      <c r="A69" s="100"/>
      <c r="B69" s="100"/>
      <c r="D69" s="99"/>
      <c r="F69" s="100"/>
      <c r="G69" s="100"/>
      <c r="H69" s="100"/>
      <c r="I69" s="100"/>
      <c r="J69" s="100"/>
      <c r="K69" s="100"/>
      <c r="L69" s="100"/>
      <c r="M69" s="100"/>
      <c r="N69" s="100"/>
      <c r="O69" s="99"/>
      <c r="P69" s="100"/>
      <c r="Q69" s="100"/>
      <c r="R69" s="100"/>
      <c r="S69" s="100"/>
      <c r="T69" s="100"/>
      <c r="U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</row>
    <row r="70" spans="1:34" x14ac:dyDescent="0.2">
      <c r="A70" s="100"/>
      <c r="B70" s="100"/>
      <c r="D70" s="99"/>
      <c r="F70" s="100"/>
      <c r="G70" s="100"/>
      <c r="H70" s="100"/>
      <c r="I70" s="100"/>
      <c r="J70" s="100"/>
      <c r="K70" s="100"/>
      <c r="L70" s="100"/>
      <c r="M70" s="100"/>
      <c r="N70" s="100"/>
      <c r="O70" s="99"/>
      <c r="P70" s="100"/>
      <c r="Q70" s="100"/>
      <c r="R70" s="100"/>
      <c r="S70" s="100"/>
      <c r="T70" s="100"/>
      <c r="U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</row>
    <row r="71" spans="1:34" x14ac:dyDescent="0.2">
      <c r="A71" s="100"/>
      <c r="B71" s="100"/>
      <c r="D71" s="99"/>
      <c r="F71" s="100"/>
      <c r="G71" s="100"/>
      <c r="H71" s="100"/>
      <c r="I71" s="100"/>
      <c r="J71" s="100"/>
      <c r="K71" s="100"/>
      <c r="L71" s="100"/>
      <c r="M71" s="100"/>
      <c r="N71" s="100"/>
      <c r="O71" s="99"/>
      <c r="P71" s="100"/>
      <c r="Q71" s="100"/>
      <c r="R71" s="100"/>
      <c r="S71" s="100"/>
      <c r="T71" s="100"/>
      <c r="U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1:34" x14ac:dyDescent="0.2">
      <c r="A72" s="100"/>
      <c r="B72" s="100"/>
      <c r="D72" s="99"/>
      <c r="F72" s="100"/>
      <c r="G72" s="100"/>
      <c r="H72" s="100"/>
      <c r="I72" s="100"/>
      <c r="J72" s="100"/>
      <c r="K72" s="100"/>
      <c r="L72" s="100"/>
      <c r="M72" s="100"/>
      <c r="N72" s="100"/>
      <c r="O72" s="99"/>
      <c r="P72" s="100"/>
      <c r="Q72" s="100"/>
      <c r="R72" s="100"/>
      <c r="S72" s="100"/>
      <c r="T72" s="100"/>
      <c r="U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</row>
    <row r="73" spans="1:34" x14ac:dyDescent="0.2">
      <c r="A73" s="100"/>
      <c r="B73" s="100"/>
      <c r="D73" s="99"/>
      <c r="F73" s="100"/>
      <c r="G73" s="100"/>
      <c r="H73" s="100"/>
      <c r="I73" s="100"/>
      <c r="J73" s="100"/>
      <c r="K73" s="100"/>
      <c r="L73" s="100"/>
      <c r="M73" s="100"/>
      <c r="N73" s="100"/>
      <c r="O73" s="99"/>
      <c r="P73" s="100"/>
      <c r="Q73" s="100"/>
      <c r="R73" s="100"/>
      <c r="S73" s="100"/>
      <c r="T73" s="100"/>
      <c r="U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</row>
    <row r="74" spans="1:34" x14ac:dyDescent="0.2">
      <c r="A74" s="100"/>
      <c r="B74" s="100"/>
      <c r="D74" s="99"/>
      <c r="F74" s="100"/>
      <c r="G74" s="100"/>
      <c r="H74" s="100"/>
      <c r="I74" s="100"/>
      <c r="J74" s="100"/>
      <c r="K74" s="100"/>
      <c r="L74" s="100"/>
      <c r="M74" s="100"/>
      <c r="N74" s="100"/>
      <c r="O74" s="99"/>
      <c r="P74" s="100"/>
      <c r="Q74" s="100"/>
      <c r="R74" s="100"/>
      <c r="S74" s="100"/>
      <c r="T74" s="100"/>
      <c r="U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</row>
    <row r="75" spans="1:34" x14ac:dyDescent="0.2">
      <c r="A75" s="100"/>
      <c r="B75" s="100"/>
      <c r="D75" s="99"/>
      <c r="F75" s="100"/>
      <c r="G75" s="100"/>
      <c r="H75" s="100"/>
      <c r="I75" s="100"/>
      <c r="J75" s="100"/>
      <c r="K75" s="100"/>
      <c r="L75" s="100"/>
      <c r="M75" s="100"/>
      <c r="N75" s="100"/>
      <c r="O75" s="99"/>
      <c r="P75" s="100"/>
      <c r="Q75" s="100"/>
      <c r="R75" s="100"/>
      <c r="S75" s="100"/>
      <c r="T75" s="100"/>
      <c r="U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</row>
    <row r="76" spans="1:34" x14ac:dyDescent="0.2">
      <c r="A76" s="100"/>
      <c r="B76" s="100"/>
      <c r="D76" s="99"/>
      <c r="F76" s="100"/>
      <c r="G76" s="100"/>
      <c r="H76" s="100"/>
      <c r="I76" s="100"/>
      <c r="J76" s="100"/>
      <c r="K76" s="100"/>
      <c r="L76" s="100"/>
      <c r="M76" s="100"/>
      <c r="N76" s="100"/>
      <c r="O76" s="99"/>
      <c r="P76" s="100"/>
      <c r="Q76" s="100"/>
      <c r="R76" s="100"/>
      <c r="S76" s="100"/>
      <c r="T76" s="100"/>
      <c r="U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</row>
    <row r="77" spans="1:34" x14ac:dyDescent="0.2">
      <c r="A77" s="100"/>
      <c r="B77" s="100"/>
      <c r="D77" s="99"/>
      <c r="F77" s="100"/>
      <c r="G77" s="100"/>
      <c r="H77" s="100"/>
      <c r="I77" s="100"/>
      <c r="J77" s="100"/>
      <c r="K77" s="100"/>
      <c r="L77" s="100"/>
      <c r="M77" s="100"/>
      <c r="N77" s="100"/>
      <c r="O77" s="99"/>
      <c r="P77" s="100"/>
      <c r="Q77" s="100"/>
      <c r="R77" s="100"/>
      <c r="S77" s="100"/>
      <c r="T77" s="100"/>
      <c r="U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</row>
    <row r="78" spans="1:34" x14ac:dyDescent="0.2">
      <c r="A78" s="100"/>
      <c r="B78" s="100"/>
      <c r="D78" s="99"/>
      <c r="F78" s="100"/>
      <c r="G78" s="100"/>
      <c r="H78" s="100"/>
      <c r="I78" s="100"/>
      <c r="J78" s="100"/>
      <c r="K78" s="100"/>
      <c r="L78" s="100"/>
      <c r="M78" s="100"/>
      <c r="N78" s="100"/>
      <c r="O78" s="99"/>
      <c r="P78" s="100"/>
      <c r="Q78" s="100"/>
      <c r="R78" s="100"/>
      <c r="S78" s="100"/>
      <c r="T78" s="100"/>
      <c r="U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</row>
    <row r="79" spans="1:34" x14ac:dyDescent="0.2">
      <c r="A79" s="100"/>
      <c r="B79" s="100"/>
      <c r="D79" s="99"/>
      <c r="F79" s="100"/>
      <c r="G79" s="100"/>
      <c r="H79" s="100"/>
      <c r="I79" s="100"/>
      <c r="J79" s="100"/>
      <c r="K79" s="100"/>
      <c r="L79" s="100"/>
      <c r="M79" s="100"/>
      <c r="N79" s="100"/>
      <c r="O79" s="99"/>
      <c r="P79" s="100"/>
      <c r="Q79" s="100"/>
      <c r="R79" s="100"/>
      <c r="S79" s="100"/>
      <c r="T79" s="100"/>
      <c r="U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1:34" x14ac:dyDescent="0.2">
      <c r="A80" s="100"/>
      <c r="B80" s="100"/>
      <c r="D80" s="99"/>
      <c r="F80" s="100"/>
      <c r="G80" s="100"/>
      <c r="H80" s="100"/>
      <c r="I80" s="100"/>
      <c r="J80" s="100"/>
      <c r="K80" s="100"/>
      <c r="L80" s="100"/>
      <c r="M80" s="100"/>
      <c r="N80" s="100"/>
      <c r="O80" s="99"/>
      <c r="P80" s="100"/>
      <c r="Q80" s="100"/>
      <c r="R80" s="100"/>
      <c r="S80" s="100"/>
      <c r="T80" s="100"/>
      <c r="U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</row>
    <row r="81" spans="1:34" x14ac:dyDescent="0.2">
      <c r="A81" s="100"/>
      <c r="B81" s="100"/>
      <c r="D81" s="99"/>
      <c r="F81" s="100"/>
      <c r="G81" s="100"/>
      <c r="H81" s="100"/>
      <c r="I81" s="100"/>
      <c r="J81" s="100"/>
      <c r="K81" s="100"/>
      <c r="L81" s="100"/>
      <c r="M81" s="100"/>
      <c r="N81" s="100"/>
      <c r="O81" s="99"/>
      <c r="P81" s="100"/>
      <c r="Q81" s="100"/>
      <c r="R81" s="100"/>
      <c r="S81" s="100"/>
      <c r="T81" s="100"/>
      <c r="U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</row>
    <row r="82" spans="1:34" x14ac:dyDescent="0.2">
      <c r="A82" s="100"/>
      <c r="B82" s="100"/>
      <c r="D82" s="99"/>
      <c r="F82" s="100"/>
      <c r="G82" s="100"/>
      <c r="H82" s="100"/>
      <c r="I82" s="100"/>
      <c r="J82" s="100"/>
      <c r="K82" s="100"/>
      <c r="L82" s="100"/>
      <c r="M82" s="100"/>
      <c r="N82" s="100"/>
      <c r="O82" s="99"/>
      <c r="P82" s="100"/>
      <c r="Q82" s="100"/>
      <c r="R82" s="100"/>
      <c r="S82" s="100"/>
      <c r="T82" s="100"/>
      <c r="U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</row>
    <row r="83" spans="1:34" x14ac:dyDescent="0.2">
      <c r="A83" s="100"/>
      <c r="B83" s="100"/>
      <c r="D83" s="99"/>
      <c r="F83" s="100"/>
      <c r="G83" s="100"/>
      <c r="H83" s="100"/>
      <c r="I83" s="100"/>
      <c r="J83" s="100"/>
      <c r="K83" s="100"/>
      <c r="L83" s="100"/>
      <c r="M83" s="100"/>
      <c r="N83" s="100"/>
      <c r="O83" s="99"/>
      <c r="P83" s="100"/>
      <c r="Q83" s="100"/>
      <c r="R83" s="100"/>
      <c r="S83" s="100"/>
      <c r="T83" s="100"/>
      <c r="U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</row>
    <row r="84" spans="1:34" x14ac:dyDescent="0.2">
      <c r="A84" s="100"/>
      <c r="B84" s="100"/>
      <c r="D84" s="99"/>
      <c r="F84" s="100"/>
      <c r="G84" s="100"/>
      <c r="H84" s="100"/>
      <c r="I84" s="100"/>
      <c r="J84" s="100"/>
      <c r="K84" s="100"/>
      <c r="L84" s="100"/>
      <c r="M84" s="100"/>
      <c r="N84" s="100"/>
      <c r="O84" s="99"/>
      <c r="P84" s="100"/>
      <c r="Q84" s="100"/>
      <c r="R84" s="100"/>
      <c r="S84" s="100"/>
      <c r="T84" s="100"/>
      <c r="U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</row>
    <row r="85" spans="1:34" x14ac:dyDescent="0.2">
      <c r="A85" s="100"/>
      <c r="B85" s="100"/>
      <c r="D85" s="99"/>
      <c r="F85" s="100"/>
      <c r="G85" s="100"/>
      <c r="H85" s="100"/>
      <c r="I85" s="100"/>
      <c r="J85" s="100"/>
      <c r="K85" s="100"/>
      <c r="L85" s="100"/>
      <c r="M85" s="100"/>
      <c r="N85" s="100"/>
      <c r="O85" s="99"/>
      <c r="P85" s="100"/>
      <c r="Q85" s="100"/>
      <c r="R85" s="100"/>
      <c r="S85" s="100"/>
      <c r="T85" s="100"/>
      <c r="U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1:34" x14ac:dyDescent="0.2">
      <c r="A86" s="100"/>
      <c r="B86" s="100"/>
      <c r="D86" s="99"/>
      <c r="F86" s="100"/>
      <c r="G86" s="100"/>
      <c r="H86" s="100"/>
      <c r="I86" s="100"/>
      <c r="J86" s="100"/>
      <c r="K86" s="100"/>
      <c r="L86" s="100"/>
      <c r="M86" s="100"/>
      <c r="N86" s="100"/>
      <c r="O86" s="99"/>
      <c r="P86" s="100"/>
      <c r="Q86" s="100"/>
      <c r="R86" s="100"/>
      <c r="S86" s="100"/>
      <c r="T86" s="100"/>
      <c r="U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</row>
    <row r="87" spans="1:34" x14ac:dyDescent="0.2">
      <c r="A87" s="100"/>
      <c r="B87" s="100"/>
      <c r="D87" s="99"/>
      <c r="F87" s="100"/>
      <c r="G87" s="100"/>
      <c r="H87" s="100"/>
      <c r="I87" s="100"/>
      <c r="J87" s="100"/>
      <c r="K87" s="100"/>
      <c r="L87" s="100"/>
      <c r="M87" s="100"/>
      <c r="N87" s="100"/>
      <c r="O87" s="99"/>
      <c r="P87" s="100"/>
      <c r="Q87" s="100"/>
      <c r="R87" s="100"/>
      <c r="S87" s="100"/>
      <c r="T87" s="100"/>
      <c r="U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</row>
    <row r="88" spans="1:34" x14ac:dyDescent="0.2">
      <c r="A88" s="100"/>
      <c r="B88" s="100"/>
      <c r="D88" s="99"/>
      <c r="F88" s="100"/>
      <c r="G88" s="100"/>
      <c r="H88" s="100"/>
      <c r="I88" s="100"/>
      <c r="J88" s="100"/>
      <c r="K88" s="100"/>
      <c r="L88" s="100"/>
      <c r="M88" s="100"/>
      <c r="N88" s="100"/>
      <c r="O88" s="99"/>
      <c r="P88" s="100"/>
      <c r="Q88" s="100"/>
      <c r="R88" s="100"/>
      <c r="S88" s="100"/>
      <c r="T88" s="100"/>
      <c r="U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</row>
    <row r="89" spans="1:34" x14ac:dyDescent="0.2">
      <c r="A89" s="100"/>
      <c r="B89" s="100"/>
      <c r="D89" s="99"/>
      <c r="F89" s="100"/>
      <c r="G89" s="100"/>
      <c r="H89" s="100"/>
      <c r="I89" s="100"/>
      <c r="J89" s="100"/>
      <c r="K89" s="100"/>
      <c r="L89" s="100"/>
      <c r="M89" s="100"/>
      <c r="N89" s="100"/>
      <c r="O89" s="99"/>
      <c r="P89" s="100"/>
      <c r="Q89" s="100"/>
      <c r="R89" s="100"/>
      <c r="S89" s="100"/>
      <c r="T89" s="100"/>
      <c r="U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</row>
    <row r="90" spans="1:34" x14ac:dyDescent="0.2">
      <c r="A90" s="100"/>
      <c r="B90" s="100"/>
      <c r="D90" s="99"/>
      <c r="F90" s="100"/>
      <c r="G90" s="100"/>
      <c r="H90" s="100"/>
      <c r="I90" s="100"/>
      <c r="J90" s="100"/>
      <c r="K90" s="100"/>
      <c r="L90" s="100"/>
      <c r="M90" s="100"/>
      <c r="N90" s="100"/>
      <c r="O90" s="99"/>
      <c r="P90" s="100"/>
      <c r="Q90" s="100"/>
      <c r="R90" s="100"/>
      <c r="S90" s="100"/>
      <c r="T90" s="100"/>
      <c r="U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</row>
    <row r="91" spans="1:34" x14ac:dyDescent="0.2">
      <c r="A91" s="100"/>
      <c r="B91" s="100"/>
      <c r="D91" s="99"/>
      <c r="F91" s="100"/>
      <c r="G91" s="100"/>
      <c r="H91" s="100"/>
      <c r="I91" s="100"/>
      <c r="J91" s="100"/>
      <c r="K91" s="100"/>
      <c r="L91" s="100"/>
      <c r="M91" s="100"/>
      <c r="N91" s="100"/>
      <c r="O91" s="99"/>
      <c r="P91" s="100"/>
      <c r="Q91" s="100"/>
      <c r="R91" s="100"/>
      <c r="S91" s="100"/>
      <c r="T91" s="100"/>
      <c r="U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</row>
    <row r="92" spans="1:34" x14ac:dyDescent="0.2">
      <c r="A92" s="100"/>
      <c r="B92" s="100"/>
      <c r="D92" s="99"/>
      <c r="F92" s="100"/>
      <c r="G92" s="100"/>
      <c r="H92" s="100"/>
      <c r="I92" s="100"/>
      <c r="J92" s="100"/>
      <c r="K92" s="100"/>
      <c r="L92" s="100"/>
      <c r="M92" s="100"/>
      <c r="N92" s="100"/>
      <c r="O92" s="99"/>
      <c r="P92" s="100"/>
      <c r="Q92" s="100"/>
      <c r="R92" s="100"/>
      <c r="S92" s="100"/>
      <c r="T92" s="100"/>
      <c r="U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</row>
    <row r="93" spans="1:34" x14ac:dyDescent="0.2">
      <c r="A93" s="100"/>
      <c r="B93" s="100"/>
      <c r="D93" s="99"/>
      <c r="F93" s="100"/>
      <c r="G93" s="100"/>
      <c r="H93" s="100"/>
      <c r="I93" s="100"/>
      <c r="J93" s="100"/>
      <c r="K93" s="100"/>
      <c r="L93" s="100"/>
      <c r="M93" s="100"/>
      <c r="N93" s="100"/>
      <c r="O93" s="99"/>
      <c r="P93" s="100"/>
      <c r="Q93" s="100"/>
      <c r="R93" s="100"/>
      <c r="S93" s="100"/>
      <c r="T93" s="100"/>
      <c r="U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</row>
    <row r="94" spans="1:34" x14ac:dyDescent="0.2">
      <c r="A94" s="100"/>
      <c r="B94" s="100"/>
      <c r="D94" s="99"/>
      <c r="F94" s="100"/>
      <c r="G94" s="100"/>
      <c r="H94" s="100"/>
      <c r="I94" s="100"/>
      <c r="J94" s="100"/>
      <c r="K94" s="100"/>
      <c r="L94" s="100"/>
      <c r="M94" s="100"/>
      <c r="N94" s="100"/>
      <c r="O94" s="99"/>
      <c r="P94" s="100"/>
      <c r="Q94" s="100"/>
      <c r="R94" s="100"/>
      <c r="S94" s="100"/>
      <c r="T94" s="100"/>
      <c r="U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</row>
    <row r="95" spans="1:34" x14ac:dyDescent="0.2">
      <c r="A95" s="100"/>
      <c r="B95" s="100"/>
      <c r="D95" s="99"/>
      <c r="F95" s="100"/>
      <c r="G95" s="100"/>
      <c r="H95" s="100"/>
      <c r="I95" s="100"/>
      <c r="J95" s="100"/>
      <c r="K95" s="100"/>
      <c r="L95" s="100"/>
      <c r="M95" s="100"/>
      <c r="N95" s="100"/>
      <c r="O95" s="99"/>
      <c r="P95" s="100"/>
      <c r="Q95" s="100"/>
      <c r="R95" s="100"/>
      <c r="S95" s="100"/>
      <c r="T95" s="100"/>
      <c r="U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</row>
    <row r="96" spans="1:34" x14ac:dyDescent="0.2">
      <c r="A96" s="100"/>
      <c r="B96" s="100"/>
      <c r="D96" s="99"/>
      <c r="F96" s="100"/>
      <c r="G96" s="100"/>
      <c r="H96" s="100"/>
      <c r="I96" s="100"/>
      <c r="J96" s="100"/>
      <c r="K96" s="100"/>
      <c r="L96" s="100"/>
      <c r="M96" s="100"/>
      <c r="N96" s="100"/>
      <c r="O96" s="99"/>
      <c r="P96" s="100"/>
      <c r="Q96" s="100"/>
      <c r="R96" s="100"/>
      <c r="S96" s="100"/>
      <c r="T96" s="100"/>
      <c r="U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</row>
    <row r="97" spans="1:34" x14ac:dyDescent="0.2">
      <c r="A97" s="100"/>
      <c r="B97" s="100"/>
      <c r="D97" s="99"/>
      <c r="F97" s="100"/>
      <c r="G97" s="100"/>
      <c r="H97" s="100"/>
      <c r="I97" s="100"/>
      <c r="J97" s="100"/>
      <c r="K97" s="100"/>
      <c r="L97" s="100"/>
      <c r="M97" s="100"/>
      <c r="N97" s="100"/>
      <c r="O97" s="99"/>
      <c r="P97" s="100"/>
      <c r="Q97" s="100"/>
      <c r="R97" s="100"/>
      <c r="S97" s="100"/>
      <c r="T97" s="100"/>
      <c r="U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</row>
    <row r="98" spans="1:34" x14ac:dyDescent="0.2">
      <c r="B98" s="100"/>
      <c r="D98" s="99"/>
      <c r="F98" s="100"/>
      <c r="G98" s="100"/>
      <c r="H98" s="100"/>
      <c r="I98" s="100"/>
      <c r="J98" s="100"/>
      <c r="K98" s="100"/>
      <c r="L98" s="100"/>
      <c r="M98" s="100"/>
      <c r="N98" s="100"/>
      <c r="O98" s="99"/>
      <c r="P98" s="100"/>
      <c r="Q98" s="100"/>
      <c r="R98" s="100"/>
      <c r="S98" s="100"/>
      <c r="T98" s="100"/>
      <c r="U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</row>
    <row r="99" spans="1:34" x14ac:dyDescent="0.2">
      <c r="B99" s="100"/>
      <c r="D99" s="99"/>
      <c r="F99" s="100"/>
      <c r="G99" s="100"/>
      <c r="H99" s="100"/>
      <c r="I99" s="100"/>
      <c r="J99" s="100"/>
      <c r="K99" s="100"/>
      <c r="L99" s="100"/>
      <c r="M99" s="100"/>
      <c r="N99" s="100"/>
      <c r="O99" s="99"/>
      <c r="P99" s="100"/>
      <c r="Q99" s="100"/>
      <c r="R99" s="100"/>
      <c r="S99" s="100"/>
      <c r="T99" s="100"/>
      <c r="U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1:34" x14ac:dyDescent="0.2">
      <c r="B100" s="100"/>
      <c r="D100" s="99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100"/>
      <c r="Q100" s="100"/>
      <c r="R100" s="100"/>
      <c r="S100" s="100"/>
      <c r="T100" s="100"/>
      <c r="U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</row>
    <row r="101" spans="1:34" x14ac:dyDescent="0.2">
      <c r="B101" s="100"/>
      <c r="D101" s="99"/>
      <c r="F101" s="100"/>
      <c r="G101" s="100"/>
      <c r="H101" s="100"/>
      <c r="I101" s="100"/>
      <c r="J101" s="100"/>
      <c r="K101" s="100"/>
      <c r="L101" s="100"/>
      <c r="M101" s="100"/>
      <c r="N101" s="100"/>
      <c r="O101" s="99"/>
      <c r="P101" s="100"/>
      <c r="Q101" s="100"/>
      <c r="R101" s="100"/>
      <c r="S101" s="100"/>
      <c r="T101" s="100"/>
      <c r="U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</row>
    <row r="102" spans="1:34" x14ac:dyDescent="0.2">
      <c r="B102" s="100"/>
      <c r="D102" s="99"/>
      <c r="F102" s="100"/>
      <c r="G102" s="100"/>
      <c r="H102" s="100"/>
      <c r="I102" s="100"/>
      <c r="J102" s="100"/>
      <c r="K102" s="100"/>
      <c r="L102" s="100"/>
      <c r="M102" s="100"/>
      <c r="N102" s="100"/>
      <c r="O102" s="99"/>
      <c r="P102" s="100"/>
      <c r="Q102" s="100"/>
      <c r="R102" s="100"/>
      <c r="S102" s="100"/>
      <c r="T102" s="100"/>
      <c r="U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</row>
    <row r="103" spans="1:34" x14ac:dyDescent="0.2">
      <c r="B103" s="100"/>
      <c r="D103" s="99"/>
      <c r="F103" s="100"/>
      <c r="G103" s="100"/>
      <c r="H103" s="100"/>
      <c r="I103" s="100"/>
      <c r="J103" s="100"/>
      <c r="K103" s="100"/>
      <c r="L103" s="100"/>
      <c r="M103" s="100"/>
      <c r="N103" s="100"/>
      <c r="O103" s="99"/>
      <c r="P103" s="100"/>
      <c r="Q103" s="100"/>
      <c r="R103" s="100"/>
      <c r="S103" s="100"/>
      <c r="T103" s="100"/>
      <c r="U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</row>
    <row r="104" spans="1:34" x14ac:dyDescent="0.2">
      <c r="B104" s="100"/>
      <c r="D104" s="99"/>
      <c r="F104" s="100"/>
      <c r="G104" s="100"/>
      <c r="H104" s="100"/>
      <c r="I104" s="100"/>
      <c r="J104" s="100"/>
      <c r="K104" s="100"/>
      <c r="L104" s="100"/>
      <c r="M104" s="100"/>
      <c r="N104" s="100"/>
      <c r="O104" s="99"/>
      <c r="P104" s="100"/>
      <c r="Q104" s="100"/>
      <c r="R104" s="100"/>
      <c r="S104" s="100"/>
      <c r="T104" s="100"/>
      <c r="U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</row>
    <row r="105" spans="1:34" x14ac:dyDescent="0.2">
      <c r="B105" s="100"/>
      <c r="D105" s="99"/>
      <c r="F105" s="100"/>
      <c r="G105" s="100"/>
      <c r="H105" s="100"/>
      <c r="I105" s="100"/>
      <c r="J105" s="100"/>
      <c r="K105" s="100"/>
      <c r="L105" s="100"/>
      <c r="M105" s="100"/>
      <c r="N105" s="100"/>
      <c r="O105" s="99"/>
      <c r="P105" s="100"/>
      <c r="Q105" s="100"/>
      <c r="R105" s="100"/>
      <c r="S105" s="100"/>
      <c r="T105" s="100"/>
      <c r="U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</row>
    <row r="106" spans="1:34" x14ac:dyDescent="0.2">
      <c r="A106" s="100"/>
      <c r="B106" s="100"/>
      <c r="D106" s="99"/>
      <c r="F106" s="100"/>
      <c r="G106" s="100"/>
      <c r="H106" s="100"/>
      <c r="I106" s="100"/>
      <c r="J106" s="100"/>
      <c r="K106" s="100"/>
      <c r="L106" s="100"/>
      <c r="M106" s="100"/>
      <c r="N106" s="100"/>
      <c r="O106" s="99"/>
      <c r="P106" s="100"/>
      <c r="Q106" s="100"/>
      <c r="R106" s="100"/>
      <c r="S106" s="100"/>
      <c r="T106" s="100"/>
      <c r="U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</row>
    <row r="107" spans="1:34" x14ac:dyDescent="0.2">
      <c r="A107" s="100"/>
      <c r="B107" s="100"/>
      <c r="D107" s="99"/>
      <c r="F107" s="100"/>
      <c r="G107" s="100"/>
      <c r="H107" s="100"/>
      <c r="I107" s="100"/>
      <c r="J107" s="100"/>
      <c r="K107" s="100"/>
      <c r="L107" s="100"/>
      <c r="M107" s="100"/>
      <c r="N107" s="100"/>
      <c r="O107" s="99"/>
      <c r="P107" s="100"/>
      <c r="Q107" s="100"/>
      <c r="R107" s="100"/>
      <c r="S107" s="100"/>
      <c r="T107" s="100"/>
      <c r="U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</row>
    <row r="108" spans="1:34" x14ac:dyDescent="0.2">
      <c r="A108" s="100"/>
      <c r="B108" s="100"/>
      <c r="D108" s="99"/>
      <c r="F108" s="100"/>
      <c r="G108" s="100"/>
      <c r="H108" s="100"/>
      <c r="I108" s="100"/>
      <c r="J108" s="100"/>
      <c r="K108" s="100"/>
      <c r="L108" s="100"/>
      <c r="M108" s="100"/>
      <c r="N108" s="100"/>
      <c r="O108" s="99"/>
      <c r="P108" s="100"/>
      <c r="Q108" s="100"/>
      <c r="R108" s="100"/>
      <c r="S108" s="100"/>
      <c r="T108" s="100"/>
      <c r="U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</row>
    <row r="109" spans="1:34" x14ac:dyDescent="0.2">
      <c r="A109" s="100"/>
      <c r="B109" s="100"/>
      <c r="D109" s="99"/>
      <c r="F109" s="100"/>
      <c r="G109" s="100"/>
      <c r="H109" s="100"/>
      <c r="I109" s="100"/>
      <c r="J109" s="100"/>
      <c r="K109" s="100"/>
      <c r="L109" s="100"/>
      <c r="M109" s="100"/>
      <c r="N109" s="100"/>
      <c r="O109" s="99"/>
      <c r="P109" s="100"/>
      <c r="Q109" s="100"/>
      <c r="R109" s="100"/>
      <c r="S109" s="100"/>
      <c r="T109" s="100"/>
      <c r="U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</row>
    <row r="110" spans="1:34" x14ac:dyDescent="0.2">
      <c r="A110" s="100"/>
      <c r="B110" s="100"/>
      <c r="D110" s="99"/>
      <c r="F110" s="100"/>
      <c r="G110" s="100"/>
      <c r="H110" s="100"/>
      <c r="I110" s="100"/>
      <c r="J110" s="100"/>
      <c r="K110" s="100"/>
      <c r="L110" s="100"/>
      <c r="M110" s="100"/>
      <c r="N110" s="100"/>
      <c r="O110" s="99"/>
      <c r="P110" s="100"/>
      <c r="Q110" s="100"/>
      <c r="R110" s="100"/>
      <c r="S110" s="100"/>
      <c r="T110" s="100"/>
      <c r="U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</row>
    <row r="111" spans="1:34" x14ac:dyDescent="0.2">
      <c r="A111" s="100"/>
      <c r="B111" s="100"/>
      <c r="D111" s="99"/>
      <c r="F111" s="100"/>
      <c r="G111" s="100"/>
      <c r="H111" s="100"/>
      <c r="I111" s="100"/>
      <c r="J111" s="100"/>
      <c r="K111" s="100"/>
      <c r="L111" s="100"/>
      <c r="M111" s="100"/>
      <c r="N111" s="100"/>
      <c r="O111" s="99"/>
      <c r="P111" s="100"/>
      <c r="Q111" s="100"/>
      <c r="R111" s="100"/>
      <c r="S111" s="100"/>
      <c r="T111" s="100"/>
      <c r="U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</row>
    <row r="112" spans="1:34" x14ac:dyDescent="0.2">
      <c r="A112" s="100"/>
      <c r="B112" s="100"/>
      <c r="D112" s="99"/>
      <c r="F112" s="100"/>
      <c r="G112" s="100"/>
      <c r="H112" s="100"/>
      <c r="I112" s="100"/>
      <c r="J112" s="100"/>
      <c r="K112" s="100"/>
      <c r="L112" s="100"/>
      <c r="M112" s="100"/>
      <c r="N112" s="100"/>
      <c r="O112" s="99"/>
      <c r="P112" s="100"/>
      <c r="Q112" s="100"/>
      <c r="R112" s="100"/>
      <c r="S112" s="100"/>
      <c r="T112" s="100"/>
      <c r="U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</row>
    <row r="113" spans="1:34" x14ac:dyDescent="0.2">
      <c r="A113" s="100"/>
      <c r="B113" s="100"/>
      <c r="D113" s="99"/>
      <c r="F113" s="100"/>
      <c r="G113" s="100"/>
      <c r="H113" s="100"/>
      <c r="I113" s="100"/>
      <c r="J113" s="100"/>
      <c r="K113" s="100"/>
      <c r="L113" s="100"/>
      <c r="M113" s="100"/>
      <c r="N113" s="100"/>
      <c r="O113" s="99"/>
      <c r="P113" s="100"/>
      <c r="Q113" s="100"/>
      <c r="R113" s="100"/>
      <c r="S113" s="100"/>
      <c r="T113" s="100"/>
      <c r="U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</row>
    <row r="114" spans="1:34" x14ac:dyDescent="0.2">
      <c r="A114" s="100"/>
      <c r="B114" s="100"/>
      <c r="D114" s="99"/>
      <c r="F114" s="100"/>
      <c r="G114" s="100"/>
      <c r="H114" s="100"/>
      <c r="I114" s="100"/>
      <c r="J114" s="100"/>
      <c r="K114" s="100"/>
      <c r="L114" s="100"/>
      <c r="M114" s="100"/>
      <c r="N114" s="100"/>
      <c r="O114" s="99"/>
      <c r="P114" s="100"/>
      <c r="Q114" s="100"/>
      <c r="R114" s="100"/>
      <c r="S114" s="100"/>
      <c r="T114" s="100"/>
      <c r="U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</row>
    <row r="115" spans="1:34" x14ac:dyDescent="0.2">
      <c r="A115" s="100"/>
      <c r="B115" s="100"/>
      <c r="D115" s="99"/>
      <c r="F115" s="100"/>
      <c r="G115" s="100"/>
      <c r="H115" s="100"/>
      <c r="I115" s="100"/>
      <c r="J115" s="100"/>
      <c r="K115" s="100"/>
      <c r="L115" s="100"/>
      <c r="M115" s="100"/>
      <c r="N115" s="100"/>
      <c r="O115" s="99"/>
      <c r="P115" s="100"/>
      <c r="Q115" s="100"/>
      <c r="R115" s="100"/>
      <c r="S115" s="100"/>
      <c r="T115" s="100"/>
      <c r="U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</row>
    <row r="116" spans="1:34" x14ac:dyDescent="0.2">
      <c r="A116" s="100"/>
      <c r="B116" s="100"/>
      <c r="D116" s="99"/>
      <c r="F116" s="100"/>
      <c r="G116" s="100"/>
      <c r="H116" s="100"/>
      <c r="I116" s="100"/>
      <c r="J116" s="100"/>
      <c r="K116" s="100"/>
      <c r="L116" s="100"/>
      <c r="M116" s="100"/>
      <c r="N116" s="100"/>
      <c r="O116" s="99"/>
      <c r="P116" s="100"/>
      <c r="Q116" s="100"/>
      <c r="R116" s="100"/>
      <c r="S116" s="100"/>
      <c r="T116" s="100"/>
      <c r="U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</row>
    <row r="117" spans="1:34" x14ac:dyDescent="0.2">
      <c r="A117" s="100"/>
      <c r="B117" s="100"/>
      <c r="D117" s="99"/>
      <c r="F117" s="100"/>
      <c r="G117" s="100"/>
      <c r="H117" s="100"/>
      <c r="I117" s="100"/>
      <c r="J117" s="100"/>
      <c r="K117" s="100"/>
      <c r="L117" s="100"/>
      <c r="M117" s="100"/>
      <c r="N117" s="100"/>
      <c r="O117" s="99"/>
      <c r="P117" s="100"/>
      <c r="Q117" s="100"/>
      <c r="R117" s="100"/>
      <c r="S117" s="100"/>
      <c r="T117" s="100"/>
      <c r="U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</row>
    <row r="118" spans="1:34" x14ac:dyDescent="0.2">
      <c r="A118" s="100"/>
      <c r="B118" s="100"/>
      <c r="D118" s="99"/>
      <c r="F118" s="100"/>
      <c r="G118" s="100"/>
      <c r="H118" s="100"/>
      <c r="I118" s="100"/>
      <c r="J118" s="100"/>
      <c r="K118" s="100"/>
      <c r="L118" s="100"/>
      <c r="M118" s="100"/>
      <c r="N118" s="100"/>
      <c r="O118" s="99"/>
      <c r="P118" s="100"/>
      <c r="Q118" s="100"/>
      <c r="R118" s="100"/>
      <c r="S118" s="100"/>
      <c r="T118" s="100"/>
      <c r="U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</row>
    <row r="119" spans="1:34" x14ac:dyDescent="0.2">
      <c r="A119" s="100"/>
      <c r="B119" s="100"/>
      <c r="D119" s="99"/>
      <c r="F119" s="100"/>
      <c r="G119" s="100"/>
      <c r="H119" s="100"/>
      <c r="I119" s="100"/>
      <c r="J119" s="100"/>
      <c r="K119" s="100"/>
      <c r="L119" s="100"/>
      <c r="M119" s="100"/>
      <c r="N119" s="100"/>
      <c r="O119" s="99"/>
      <c r="P119" s="100"/>
      <c r="Q119" s="100"/>
      <c r="R119" s="100"/>
      <c r="S119" s="100"/>
      <c r="T119" s="100"/>
      <c r="U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</row>
    <row r="120" spans="1:34" x14ac:dyDescent="0.2">
      <c r="A120" s="100"/>
      <c r="B120" s="100"/>
      <c r="D120" s="99"/>
      <c r="F120" s="100"/>
      <c r="G120" s="100"/>
      <c r="H120" s="100"/>
      <c r="I120" s="100"/>
      <c r="J120" s="100"/>
      <c r="K120" s="100"/>
      <c r="L120" s="100"/>
      <c r="M120" s="100"/>
      <c r="N120" s="100"/>
      <c r="O120" s="99"/>
      <c r="P120" s="100"/>
      <c r="Q120" s="100"/>
      <c r="R120" s="100"/>
      <c r="S120" s="100"/>
      <c r="T120" s="100"/>
      <c r="U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</row>
    <row r="121" spans="1:34" x14ac:dyDescent="0.2">
      <c r="A121" s="100"/>
      <c r="B121" s="100"/>
      <c r="D121" s="99"/>
      <c r="F121" s="100"/>
      <c r="G121" s="100"/>
      <c r="H121" s="100"/>
      <c r="I121" s="100"/>
      <c r="J121" s="100"/>
      <c r="K121" s="100"/>
      <c r="L121" s="100"/>
      <c r="M121" s="100"/>
      <c r="N121" s="100"/>
      <c r="O121" s="99"/>
      <c r="P121" s="100"/>
      <c r="Q121" s="100"/>
      <c r="R121" s="100"/>
      <c r="S121" s="100"/>
      <c r="T121" s="100"/>
      <c r="U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</row>
    <row r="122" spans="1:34" x14ac:dyDescent="0.2">
      <c r="A122" s="100"/>
      <c r="B122" s="100"/>
      <c r="D122" s="99"/>
      <c r="F122" s="100"/>
      <c r="G122" s="100"/>
      <c r="H122" s="100"/>
      <c r="I122" s="100"/>
      <c r="J122" s="100"/>
      <c r="K122" s="100"/>
      <c r="L122" s="100"/>
      <c r="M122" s="100"/>
      <c r="N122" s="100"/>
      <c r="O122" s="99"/>
      <c r="P122" s="100"/>
      <c r="Q122" s="100"/>
      <c r="R122" s="100"/>
      <c r="S122" s="100"/>
      <c r="T122" s="100"/>
      <c r="U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</row>
    <row r="123" spans="1:34" x14ac:dyDescent="0.2">
      <c r="A123" s="100"/>
      <c r="B123" s="100"/>
      <c r="D123" s="99"/>
      <c r="F123" s="100"/>
      <c r="G123" s="100"/>
      <c r="H123" s="100"/>
      <c r="I123" s="100"/>
      <c r="J123" s="100"/>
      <c r="K123" s="100"/>
      <c r="L123" s="100"/>
      <c r="M123" s="100"/>
      <c r="N123" s="100"/>
      <c r="O123" s="99"/>
      <c r="P123" s="100"/>
      <c r="Q123" s="100"/>
      <c r="R123" s="100"/>
      <c r="S123" s="100"/>
      <c r="T123" s="100"/>
      <c r="U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</row>
    <row r="124" spans="1:34" x14ac:dyDescent="0.2">
      <c r="A124" s="100"/>
      <c r="B124" s="100"/>
      <c r="D124" s="99"/>
      <c r="F124" s="100"/>
      <c r="G124" s="100"/>
      <c r="H124" s="100"/>
      <c r="I124" s="100"/>
      <c r="J124" s="100"/>
      <c r="K124" s="100"/>
      <c r="L124" s="100"/>
      <c r="M124" s="100"/>
      <c r="N124" s="100"/>
      <c r="O124" s="99"/>
      <c r="P124" s="100"/>
      <c r="Q124" s="100"/>
      <c r="R124" s="100"/>
      <c r="S124" s="100"/>
      <c r="T124" s="100"/>
      <c r="U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</row>
    <row r="125" spans="1:34" x14ac:dyDescent="0.2">
      <c r="A125" s="100"/>
      <c r="B125" s="100"/>
      <c r="D125" s="99"/>
      <c r="F125" s="100"/>
      <c r="G125" s="100"/>
      <c r="H125" s="100"/>
      <c r="I125" s="100"/>
      <c r="J125" s="100"/>
      <c r="K125" s="100"/>
      <c r="L125" s="100"/>
      <c r="M125" s="100"/>
      <c r="N125" s="100"/>
      <c r="O125" s="99"/>
      <c r="P125" s="100"/>
      <c r="Q125" s="100"/>
      <c r="R125" s="100"/>
      <c r="S125" s="100"/>
      <c r="T125" s="100"/>
      <c r="U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</row>
    <row r="126" spans="1:34" x14ac:dyDescent="0.2">
      <c r="A126" s="100"/>
      <c r="B126" s="100"/>
      <c r="D126" s="99"/>
      <c r="F126" s="100"/>
      <c r="G126" s="100"/>
      <c r="H126" s="100"/>
      <c r="I126" s="100"/>
      <c r="J126" s="100"/>
      <c r="K126" s="100"/>
      <c r="L126" s="100"/>
      <c r="M126" s="100"/>
      <c r="N126" s="100"/>
      <c r="O126" s="99"/>
      <c r="P126" s="100"/>
      <c r="Q126" s="100"/>
      <c r="R126" s="100"/>
      <c r="S126" s="100"/>
      <c r="T126" s="100"/>
      <c r="U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</row>
    <row r="127" spans="1:34" x14ac:dyDescent="0.2">
      <c r="A127" s="100"/>
      <c r="B127" s="100"/>
      <c r="D127" s="99"/>
      <c r="F127" s="100"/>
      <c r="G127" s="100"/>
      <c r="H127" s="100"/>
      <c r="I127" s="100"/>
      <c r="J127" s="100"/>
      <c r="K127" s="100"/>
      <c r="L127" s="100"/>
      <c r="M127" s="100"/>
      <c r="N127" s="100"/>
      <c r="O127" s="99"/>
      <c r="P127" s="100"/>
      <c r="Q127" s="100"/>
      <c r="R127" s="100"/>
      <c r="S127" s="100"/>
      <c r="T127" s="100"/>
      <c r="U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</row>
    <row r="128" spans="1:34" x14ac:dyDescent="0.2">
      <c r="A128" s="100"/>
      <c r="B128" s="100"/>
      <c r="D128" s="99"/>
      <c r="F128" s="100"/>
      <c r="G128" s="100"/>
      <c r="H128" s="100"/>
      <c r="I128" s="100"/>
      <c r="J128" s="100"/>
      <c r="K128" s="100"/>
      <c r="L128" s="100"/>
      <c r="M128" s="100"/>
      <c r="N128" s="100"/>
      <c r="O128" s="99"/>
      <c r="P128" s="100"/>
      <c r="Q128" s="100"/>
      <c r="R128" s="100"/>
      <c r="S128" s="100"/>
      <c r="T128" s="100"/>
      <c r="U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</row>
    <row r="129" spans="1:34" x14ac:dyDescent="0.2">
      <c r="A129" s="100"/>
      <c r="B129" s="100"/>
      <c r="D129" s="99"/>
      <c r="F129" s="100"/>
      <c r="G129" s="100"/>
      <c r="H129" s="100"/>
      <c r="I129" s="100"/>
      <c r="J129" s="100"/>
      <c r="K129" s="100"/>
      <c r="L129" s="100"/>
      <c r="M129" s="100"/>
      <c r="N129" s="100"/>
      <c r="O129" s="99"/>
      <c r="P129" s="100"/>
      <c r="Q129" s="100"/>
      <c r="R129" s="100"/>
      <c r="S129" s="100"/>
      <c r="T129" s="100"/>
      <c r="U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</row>
    <row r="130" spans="1:34" x14ac:dyDescent="0.2">
      <c r="A130" s="100"/>
      <c r="B130" s="100"/>
      <c r="D130" s="99"/>
      <c r="F130" s="100"/>
      <c r="G130" s="100"/>
      <c r="H130" s="100"/>
      <c r="I130" s="100"/>
      <c r="J130" s="100"/>
      <c r="K130" s="100"/>
      <c r="L130" s="100"/>
      <c r="M130" s="100"/>
      <c r="N130" s="100"/>
      <c r="O130" s="99"/>
      <c r="P130" s="100"/>
      <c r="Q130" s="100"/>
      <c r="R130" s="100"/>
      <c r="S130" s="100"/>
      <c r="T130" s="100"/>
      <c r="U130" s="100"/>
      <c r="W130" s="100"/>
      <c r="X130" s="100"/>
      <c r="Y130" s="100"/>
      <c r="Z130" s="100"/>
      <c r="AA130" s="100"/>
      <c r="AB130" s="100"/>
    </row>
    <row r="131" spans="1:34" x14ac:dyDescent="0.2">
      <c r="A131" s="100"/>
      <c r="B131" s="100"/>
      <c r="D131" s="99"/>
      <c r="F131" s="100"/>
      <c r="G131" s="100"/>
      <c r="H131" s="100"/>
      <c r="I131" s="100"/>
      <c r="J131" s="100"/>
      <c r="K131" s="100"/>
      <c r="L131" s="100"/>
      <c r="M131" s="100"/>
      <c r="N131" s="100"/>
      <c r="O131" s="99"/>
      <c r="P131" s="100"/>
      <c r="Q131" s="100"/>
      <c r="R131" s="100"/>
      <c r="S131" s="100"/>
      <c r="T131" s="100"/>
      <c r="U131" s="100"/>
      <c r="W131" s="100"/>
      <c r="X131" s="100"/>
      <c r="Y131" s="100"/>
      <c r="Z131" s="100"/>
      <c r="AA131" s="100"/>
      <c r="AB131" s="100"/>
    </row>
    <row r="132" spans="1:34" x14ac:dyDescent="0.2">
      <c r="A132" s="100"/>
      <c r="B132" s="100"/>
      <c r="D132" s="99"/>
      <c r="F132" s="100"/>
      <c r="G132" s="100"/>
      <c r="H132" s="100"/>
      <c r="I132" s="100"/>
      <c r="J132" s="100"/>
      <c r="K132" s="100"/>
      <c r="L132" s="100"/>
      <c r="M132" s="100"/>
      <c r="N132" s="100"/>
      <c r="O132" s="99"/>
      <c r="P132" s="100"/>
      <c r="Q132" s="100"/>
      <c r="R132" s="100"/>
      <c r="S132" s="100"/>
      <c r="T132" s="100"/>
      <c r="U132" s="100"/>
      <c r="W132" s="100"/>
      <c r="X132" s="100"/>
      <c r="Y132" s="100"/>
      <c r="Z132" s="100"/>
      <c r="AA132" s="100"/>
      <c r="AB132" s="100"/>
    </row>
    <row r="133" spans="1:34" x14ac:dyDescent="0.2">
      <c r="A133" s="100"/>
      <c r="B133" s="100"/>
      <c r="D133" s="99"/>
      <c r="F133" s="100"/>
      <c r="G133" s="100"/>
      <c r="H133" s="100"/>
      <c r="I133" s="100"/>
      <c r="J133" s="100"/>
      <c r="K133" s="100"/>
      <c r="L133" s="100"/>
      <c r="M133" s="100"/>
      <c r="N133" s="100"/>
      <c r="O133" s="99"/>
      <c r="P133" s="100"/>
      <c r="Q133" s="100"/>
      <c r="R133" s="100"/>
      <c r="S133" s="100"/>
      <c r="T133" s="100"/>
      <c r="U133" s="100"/>
      <c r="W133" s="100"/>
      <c r="X133" s="100"/>
      <c r="Y133" s="100"/>
      <c r="Z133" s="100"/>
      <c r="AA133" s="100"/>
      <c r="AB133" s="100"/>
    </row>
    <row r="134" spans="1:34" x14ac:dyDescent="0.2">
      <c r="A134" s="100"/>
      <c r="B134" s="100"/>
      <c r="D134" s="99"/>
      <c r="F134" s="100"/>
      <c r="G134" s="100"/>
      <c r="H134" s="100"/>
      <c r="I134" s="100"/>
      <c r="J134" s="100"/>
      <c r="K134" s="100"/>
      <c r="L134" s="100"/>
      <c r="M134" s="100"/>
      <c r="N134" s="100"/>
      <c r="O134" s="99"/>
      <c r="P134" s="100"/>
      <c r="Q134" s="100"/>
      <c r="R134" s="100"/>
      <c r="S134" s="100"/>
      <c r="T134" s="100"/>
      <c r="U134" s="100"/>
      <c r="W134" s="100"/>
      <c r="X134" s="100"/>
      <c r="Y134" s="100"/>
      <c r="Z134" s="100"/>
      <c r="AA134" s="100"/>
      <c r="AB134" s="100"/>
    </row>
    <row r="135" spans="1:34" x14ac:dyDescent="0.2">
      <c r="A135" s="100"/>
      <c r="B135" s="100"/>
      <c r="D135" s="99"/>
      <c r="F135" s="100"/>
      <c r="G135" s="100"/>
      <c r="H135" s="100"/>
      <c r="I135" s="100"/>
      <c r="J135" s="100"/>
      <c r="K135" s="100"/>
      <c r="L135" s="100"/>
      <c r="M135" s="100"/>
      <c r="N135" s="100"/>
      <c r="O135" s="99"/>
      <c r="P135" s="100"/>
      <c r="Q135" s="100"/>
      <c r="R135" s="100"/>
      <c r="S135" s="100"/>
      <c r="T135" s="100"/>
      <c r="U135" s="100"/>
      <c r="W135" s="100"/>
      <c r="X135" s="100"/>
      <c r="Y135" s="100"/>
      <c r="Z135" s="100"/>
      <c r="AA135" s="100"/>
      <c r="AB135" s="100"/>
    </row>
    <row r="136" spans="1:34" x14ac:dyDescent="0.2">
      <c r="A136" s="100"/>
      <c r="B136" s="100"/>
      <c r="D136" s="99"/>
      <c r="F136" s="100"/>
      <c r="G136" s="100"/>
      <c r="H136" s="100"/>
      <c r="I136" s="100"/>
      <c r="J136" s="100"/>
      <c r="K136" s="100"/>
      <c r="L136" s="100"/>
      <c r="M136" s="100"/>
      <c r="N136" s="100"/>
      <c r="O136" s="99"/>
      <c r="P136" s="100"/>
      <c r="Q136" s="100"/>
      <c r="R136" s="100"/>
      <c r="S136" s="100"/>
      <c r="T136" s="100"/>
      <c r="U136" s="100"/>
      <c r="W136" s="100"/>
      <c r="X136" s="100"/>
      <c r="Y136" s="100"/>
      <c r="Z136" s="100"/>
      <c r="AA136" s="100"/>
      <c r="AB136" s="100"/>
    </row>
    <row r="137" spans="1:34" x14ac:dyDescent="0.2">
      <c r="A137" s="100"/>
      <c r="B137" s="100"/>
      <c r="D137" s="99"/>
      <c r="F137" s="100"/>
      <c r="G137" s="100"/>
      <c r="H137" s="100"/>
      <c r="I137" s="100"/>
      <c r="J137" s="100"/>
      <c r="K137" s="100"/>
      <c r="L137" s="100"/>
      <c r="M137" s="100"/>
      <c r="N137" s="100"/>
      <c r="O137" s="99"/>
      <c r="P137" s="100"/>
      <c r="Q137" s="100"/>
      <c r="R137" s="100"/>
      <c r="S137" s="100"/>
      <c r="T137" s="100"/>
      <c r="U137" s="100"/>
      <c r="W137" s="100"/>
      <c r="X137" s="100"/>
      <c r="Y137" s="100"/>
      <c r="Z137" s="100"/>
      <c r="AA137" s="100"/>
      <c r="AB137" s="100"/>
    </row>
    <row r="138" spans="1:34" x14ac:dyDescent="0.2">
      <c r="A138" s="100"/>
      <c r="B138" s="100"/>
      <c r="D138" s="99"/>
      <c r="F138" s="100"/>
      <c r="G138" s="100"/>
      <c r="H138" s="100"/>
      <c r="I138" s="100"/>
      <c r="J138" s="100"/>
      <c r="K138" s="100"/>
      <c r="L138" s="100"/>
      <c r="M138" s="100"/>
      <c r="N138" s="100"/>
      <c r="O138" s="99"/>
      <c r="P138" s="100"/>
      <c r="Q138" s="100"/>
      <c r="R138" s="100"/>
      <c r="S138" s="100"/>
      <c r="T138" s="100"/>
      <c r="U138" s="100"/>
      <c r="W138" s="100"/>
      <c r="X138" s="100"/>
      <c r="Y138" s="100"/>
      <c r="Z138" s="100"/>
      <c r="AA138" s="100"/>
      <c r="AB138" s="100"/>
    </row>
    <row r="139" spans="1:34" x14ac:dyDescent="0.2">
      <c r="A139" s="100"/>
      <c r="B139" s="100"/>
      <c r="D139" s="99"/>
      <c r="F139" s="100"/>
      <c r="G139" s="100"/>
      <c r="H139" s="100"/>
      <c r="I139" s="100"/>
      <c r="J139" s="100"/>
      <c r="K139" s="100"/>
      <c r="L139" s="100"/>
      <c r="M139" s="100"/>
      <c r="N139" s="100"/>
      <c r="O139" s="99"/>
      <c r="P139" s="100"/>
      <c r="Q139" s="100"/>
      <c r="R139" s="100"/>
      <c r="S139" s="100"/>
      <c r="T139" s="100"/>
      <c r="U139" s="100"/>
      <c r="W139" s="100"/>
      <c r="X139" s="100"/>
      <c r="Y139" s="100"/>
      <c r="Z139" s="100"/>
      <c r="AA139" s="100"/>
      <c r="AB139" s="100"/>
    </row>
    <row r="140" spans="1:34" x14ac:dyDescent="0.2">
      <c r="A140" s="100"/>
      <c r="B140" s="100"/>
      <c r="D140" s="99"/>
      <c r="F140" s="100"/>
      <c r="G140" s="100"/>
      <c r="M140" s="100"/>
      <c r="N140" s="100"/>
      <c r="O140" s="99"/>
      <c r="P140" s="100"/>
      <c r="Q140" s="100"/>
      <c r="R140" s="100"/>
      <c r="S140" s="100"/>
      <c r="T140" s="100"/>
      <c r="U140" s="100"/>
      <c r="W140" s="100"/>
      <c r="X140" s="100"/>
      <c r="Y140" s="100"/>
      <c r="Z140" s="100"/>
      <c r="AA140" s="100"/>
      <c r="AB140" s="100"/>
    </row>
    <row r="141" spans="1:34" x14ac:dyDescent="0.2">
      <c r="A141" s="100"/>
    </row>
    <row r="142" spans="1:34" x14ac:dyDescent="0.2">
      <c r="A142" s="100"/>
    </row>
  </sheetData>
  <mergeCells count="72">
    <mergeCell ref="A13:D13"/>
    <mergeCell ref="O13:S13"/>
    <mergeCell ref="A1:AB2"/>
    <mergeCell ref="A3:AB3"/>
    <mergeCell ref="A7:F7"/>
    <mergeCell ref="O7:AB7"/>
    <mergeCell ref="A8:D9"/>
    <mergeCell ref="F8:F9"/>
    <mergeCell ref="O8:S8"/>
    <mergeCell ref="O9:S10"/>
    <mergeCell ref="A10:D11"/>
    <mergeCell ref="F10:F11"/>
    <mergeCell ref="O11:S11"/>
    <mergeCell ref="W8:AB10"/>
    <mergeCell ref="AD3:AH5"/>
    <mergeCell ref="A4:AB4"/>
    <mergeCell ref="A5:B5"/>
    <mergeCell ref="N5:Q5"/>
    <mergeCell ref="R5:T5"/>
    <mergeCell ref="U5:W5"/>
    <mergeCell ref="Q40:AB40"/>
    <mergeCell ref="Q27:AB27"/>
    <mergeCell ref="A16:AB16"/>
    <mergeCell ref="A18:B18"/>
    <mergeCell ref="D18:F18"/>
    <mergeCell ref="O18:AB18"/>
    <mergeCell ref="Q19:AB19"/>
    <mergeCell ref="Q20:AB20"/>
    <mergeCell ref="Q21:AB21"/>
    <mergeCell ref="Q22:AB22"/>
    <mergeCell ref="Q23:AB23"/>
    <mergeCell ref="Q24:AB24"/>
    <mergeCell ref="Q26:AB26"/>
    <mergeCell ref="Q38:AB38"/>
    <mergeCell ref="Q50:X55"/>
    <mergeCell ref="A57:AB57"/>
    <mergeCell ref="Q42:AB42"/>
    <mergeCell ref="Q43:AB43"/>
    <mergeCell ref="Q44:AB44"/>
    <mergeCell ref="Q45:AB45"/>
    <mergeCell ref="B64:N64"/>
    <mergeCell ref="B59:Q59"/>
    <mergeCell ref="S59:X59"/>
    <mergeCell ref="B60:N60"/>
    <mergeCell ref="O60:Q60"/>
    <mergeCell ref="S60:W60"/>
    <mergeCell ref="B61:N61"/>
    <mergeCell ref="O61:Q61"/>
    <mergeCell ref="S61:W61"/>
    <mergeCell ref="B62:N62"/>
    <mergeCell ref="O62:Q62"/>
    <mergeCell ref="S62:W62"/>
    <mergeCell ref="B63:N63"/>
    <mergeCell ref="O63:Q63"/>
    <mergeCell ref="S63:W63"/>
    <mergeCell ref="S64:W64"/>
    <mergeCell ref="S65:W65"/>
    <mergeCell ref="A12:D12"/>
    <mergeCell ref="O12:S12"/>
    <mergeCell ref="Q47:AB47"/>
    <mergeCell ref="Q48:AB48"/>
    <mergeCell ref="Q49:AB49"/>
    <mergeCell ref="Q41:AB41"/>
    <mergeCell ref="Q28:AB28"/>
    <mergeCell ref="Q29:AB29"/>
    <mergeCell ref="Q30:AB30"/>
    <mergeCell ref="Q31:AB31"/>
    <mergeCell ref="Q33:AB33"/>
    <mergeCell ref="Q34:AB34"/>
    <mergeCell ref="Q35:AB35"/>
    <mergeCell ref="Q36:AB36"/>
    <mergeCell ref="Q37:AB37"/>
  </mergeCells>
  <conditionalFormatting sqref="N5:Q5">
    <cfRule type="expression" dxfId="3" priority="11" stopIfTrue="1">
      <formula>AND($F$5="jusqu'au :")</formula>
    </cfRule>
  </conditionalFormatting>
  <conditionalFormatting sqref="D20:D24">
    <cfRule type="cellIs" dxfId="2" priority="3" operator="notEqual">
      <formula>0.5</formula>
    </cfRule>
  </conditionalFormatting>
  <conditionalFormatting sqref="F41:F42 D41:D42 F34:F38 D34:D38 F27:F31 D27:D31 F20:F24 D44:D45 F44:F45 F48:F49 D48:D49">
    <cfRule type="cellIs" dxfId="1" priority="2" operator="notEqual">
      <formula>0.5</formula>
    </cfRule>
  </conditionalFormatting>
  <conditionalFormatting sqref="X65">
    <cfRule type="expression" dxfId="0" priority="1" stopIfTrue="1">
      <formula>AND($S$65="Heures IRP de délégation")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47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'EVP SOURCE'!$J$3:$J$4</xm:f>
          </x14:formula1>
          <xm:sqref>D5</xm:sqref>
        </x14:dataValidation>
        <x14:dataValidation type="list" allowBlank="1" showInputMessage="1" showErrorMessage="1">
          <x14:formula1>
            <xm:f>'EVP SOURCE'!$J$6:$J$7</xm:f>
          </x14:formula1>
          <xm:sqref>U5:W5</xm:sqref>
        </x14:dataValidation>
        <x14:dataValidation type="list" allowBlank="1" showInputMessage="1" showErrorMessage="1">
          <x14:formula1>
            <xm:f>'EVP SOURCE'!$J$9:$J$10</xm:f>
          </x14:formula1>
          <xm:sqref>Y5 AA5</xm:sqref>
        </x14:dataValidation>
        <x14:dataValidation type="list" showInputMessage="1" showErrorMessage="1">
          <x14:formula1>
            <xm:f>'EVP SOURCE'!$B$15:$B$18</xm:f>
          </x14:formula1>
          <xm:sqref>D27:D31 F27:F31 D34:D38 F34:F38 D41:D45 F41:F45 D48:D49 F20:F24 D20:D24 F48:F49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J18"/>
  <sheetViews>
    <sheetView workbookViewId="0">
      <selection activeCell="C28" sqref="C28"/>
    </sheetView>
  </sheetViews>
  <sheetFormatPr baseColWidth="10" defaultRowHeight="12.75" x14ac:dyDescent="0.2"/>
  <cols>
    <col min="2" max="2" width="39.7109375" bestFit="1" customWidth="1"/>
    <col min="4" max="4" width="31.5703125" bestFit="1" customWidth="1"/>
    <col min="6" max="6" width="62" bestFit="1" customWidth="1"/>
    <col min="8" max="8" width="52.140625" customWidth="1"/>
    <col min="10" max="10" width="12.28515625" bestFit="1" customWidth="1"/>
  </cols>
  <sheetData>
    <row r="2" spans="2:10" ht="18.75" x14ac:dyDescent="0.3">
      <c r="B2" s="10" t="s">
        <v>36</v>
      </c>
    </row>
    <row r="3" spans="2:10" ht="18.75" x14ac:dyDescent="0.3">
      <c r="B3" s="11" t="s">
        <v>34</v>
      </c>
      <c r="D3" s="11" t="s">
        <v>33</v>
      </c>
      <c r="F3" s="11" t="s">
        <v>42</v>
      </c>
      <c r="H3" s="10" t="s">
        <v>45</v>
      </c>
      <c r="J3" s="1" t="s">
        <v>22</v>
      </c>
    </row>
    <row r="4" spans="2:10" ht="18.75" x14ac:dyDescent="0.4">
      <c r="B4" s="12" t="s">
        <v>47</v>
      </c>
      <c r="D4" s="16" t="s">
        <v>39</v>
      </c>
      <c r="F4" s="17" t="s">
        <v>43</v>
      </c>
      <c r="H4" s="14" t="s">
        <v>46</v>
      </c>
      <c r="J4" s="1" t="s">
        <v>23</v>
      </c>
    </row>
    <row r="5" spans="2:10" ht="18.75" x14ac:dyDescent="0.4">
      <c r="B5" s="13" t="s">
        <v>51</v>
      </c>
      <c r="D5" s="16" t="s">
        <v>40</v>
      </c>
      <c r="F5" s="17" t="s">
        <v>44</v>
      </c>
      <c r="H5" s="14" t="s">
        <v>48</v>
      </c>
      <c r="J5" s="1"/>
    </row>
    <row r="6" spans="2:10" ht="18.75" x14ac:dyDescent="0.4">
      <c r="B6" s="12" t="s">
        <v>37</v>
      </c>
      <c r="D6" s="16" t="s">
        <v>41</v>
      </c>
      <c r="J6" s="1" t="s">
        <v>29</v>
      </c>
    </row>
    <row r="7" spans="2:10" ht="18.75" x14ac:dyDescent="0.4">
      <c r="B7" s="15" t="s">
        <v>38</v>
      </c>
      <c r="J7" s="1" t="s">
        <v>30</v>
      </c>
    </row>
    <row r="8" spans="2:10" ht="18.75" x14ac:dyDescent="0.4">
      <c r="B8" s="13" t="s">
        <v>49</v>
      </c>
      <c r="J8" s="1"/>
    </row>
    <row r="9" spans="2:10" ht="18.75" x14ac:dyDescent="0.4">
      <c r="B9" s="13" t="s">
        <v>50</v>
      </c>
      <c r="J9" s="1" t="s">
        <v>27</v>
      </c>
    </row>
    <row r="10" spans="2:10" ht="14.25" x14ac:dyDescent="0.2">
      <c r="J10" s="1" t="s">
        <v>28</v>
      </c>
    </row>
    <row r="14" spans="2:10" x14ac:dyDescent="0.2">
      <c r="B14" s="17" t="s">
        <v>160</v>
      </c>
    </row>
    <row r="15" spans="2:10" x14ac:dyDescent="0.2">
      <c r="B15">
        <v>0.5</v>
      </c>
    </row>
    <row r="16" spans="2:10" x14ac:dyDescent="0.2">
      <c r="B16" s="17" t="s">
        <v>36</v>
      </c>
    </row>
    <row r="17" spans="2:2" x14ac:dyDescent="0.2">
      <c r="B17" s="17" t="s">
        <v>63</v>
      </c>
    </row>
    <row r="18" spans="2:2" x14ac:dyDescent="0.2">
      <c r="B18" s="17" t="s">
        <v>161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28E137B6-D3FB-4D54-9C31-D3C300256C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13</vt:i4>
      </vt:variant>
    </vt:vector>
  </HeadingPairs>
  <TitlesOfParts>
    <vt:vector size="29" baseType="lpstr">
      <vt:lpstr>ANNUEL PREVISIONNEL</vt:lpstr>
      <vt:lpstr>ANNUEL REEL</vt:lpstr>
      <vt:lpstr>Période 1 - Paie Janvier</vt:lpstr>
      <vt:lpstr>Période 2 - Paie Février</vt:lpstr>
      <vt:lpstr>Période 3 - Paie Mars</vt:lpstr>
      <vt:lpstr>Période 4 - Paie Avril</vt:lpstr>
      <vt:lpstr>Période 5 - Paie Mai</vt:lpstr>
      <vt:lpstr>Période 6 - Paie Juin</vt:lpstr>
      <vt:lpstr>Période 7 - Paie Juillet</vt:lpstr>
      <vt:lpstr>Période 8 - Paie Août </vt:lpstr>
      <vt:lpstr>Période 9 - Paie Septembre</vt:lpstr>
      <vt:lpstr>Période 10 - Paie Octobre</vt:lpstr>
      <vt:lpstr>Période 11 - Paie Novembre</vt:lpstr>
      <vt:lpstr>Période 12 - Paie Décembre</vt:lpstr>
      <vt:lpstr>Periode 1bis - Paie Janv 2024</vt:lpstr>
      <vt:lpstr>EVP SOURCE</vt:lpstr>
      <vt:lpstr>'Période 1 - Paie Janvier'!Zone_d_impression</vt:lpstr>
      <vt:lpstr>'Période 10 - Paie Octobre'!Zone_d_impression</vt:lpstr>
      <vt:lpstr>'Période 11 - Paie Novembre'!Zone_d_impression</vt:lpstr>
      <vt:lpstr>'Période 12 - Paie Décembre'!Zone_d_impression</vt:lpstr>
      <vt:lpstr>'Periode 1bis - Paie Janv 2024'!Zone_d_impression</vt:lpstr>
      <vt:lpstr>'Période 2 - Paie Février'!Zone_d_impression</vt:lpstr>
      <vt:lpstr>'Période 3 - Paie Mars'!Zone_d_impression</vt:lpstr>
      <vt:lpstr>'Période 4 - Paie Avril'!Zone_d_impression</vt:lpstr>
      <vt:lpstr>'Période 5 - Paie Mai'!Zone_d_impression</vt:lpstr>
      <vt:lpstr>'Période 6 - Paie Juin'!Zone_d_impression</vt:lpstr>
      <vt:lpstr>'Période 7 - Paie Juillet'!Zone_d_impression</vt:lpstr>
      <vt:lpstr>'Période 8 - Paie Août '!Zone_d_impression</vt:lpstr>
      <vt:lpstr>'Période 9 - Paie Septembre'!Zone_d_impression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BEAUCHE</dc:creator>
  <cp:lastModifiedBy>Vincent BESANCON</cp:lastModifiedBy>
  <cp:lastPrinted>2023-11-30T08:35:14Z</cp:lastPrinted>
  <dcterms:created xsi:type="dcterms:W3CDTF">1996-10-21T11:03:58Z</dcterms:created>
  <dcterms:modified xsi:type="dcterms:W3CDTF">2023-11-30T08:38:23Z</dcterms:modified>
</cp:coreProperties>
</file>